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1595" windowHeight="8700"/>
  </bookViews>
  <sheets>
    <sheet name="POA 2017" sheetId="1" r:id="rId1"/>
    <sheet name="PLAN NECESIDADES" sheetId="3" r:id="rId2"/>
  </sheets>
  <calcPr calcId="125725"/>
</workbook>
</file>

<file path=xl/calcChain.xml><?xml version="1.0" encoding="utf-8"?>
<calcChain xmlns="http://schemas.openxmlformats.org/spreadsheetml/2006/main">
  <c r="G131" i="3"/>
  <c r="E76"/>
  <c r="E75"/>
  <c r="E74"/>
  <c r="E73"/>
  <c r="E72"/>
  <c r="E71"/>
  <c r="E70"/>
  <c r="E128"/>
  <c r="E127" l="1"/>
  <c r="E49"/>
  <c r="E40"/>
  <c r="E41"/>
  <c r="E42"/>
  <c r="E43"/>
  <c r="E44"/>
  <c r="E45"/>
  <c r="E46"/>
  <c r="E47"/>
  <c r="E48"/>
  <c r="E50"/>
  <c r="E51"/>
  <c r="E52"/>
  <c r="E53"/>
  <c r="E54"/>
  <c r="E55"/>
  <c r="E56"/>
  <c r="E57"/>
  <c r="E39"/>
  <c r="K103"/>
  <c r="C38"/>
  <c r="D38"/>
  <c r="H39" i="1"/>
  <c r="E38" i="3" l="1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9"/>
  <c r="E92"/>
  <c r="D58"/>
  <c r="E60"/>
  <c r="E61"/>
  <c r="E62"/>
  <c r="E63"/>
  <c r="E64"/>
  <c r="E65"/>
  <c r="E66"/>
  <c r="E67"/>
  <c r="E68"/>
  <c r="E69"/>
  <c r="E59"/>
  <c r="E58" s="1"/>
  <c r="C91"/>
  <c r="D91"/>
  <c r="E31" l="1"/>
  <c r="E91"/>
  <c r="I22" i="1" l="1"/>
</calcChain>
</file>

<file path=xl/sharedStrings.xml><?xml version="1.0" encoding="utf-8"?>
<sst xmlns="http://schemas.openxmlformats.org/spreadsheetml/2006/main" count="535" uniqueCount="167">
  <si>
    <t>TOTAL</t>
  </si>
  <si>
    <t>OBJETIVO</t>
  </si>
  <si>
    <t>INDICADOR</t>
  </si>
  <si>
    <t>LÍNEA BASE</t>
  </si>
  <si>
    <t>NOMBRE</t>
  </si>
  <si>
    <t>CLASE</t>
  </si>
  <si>
    <t>3.TRIM</t>
  </si>
  <si>
    <t>4.TRIM</t>
  </si>
  <si>
    <t>ESTRATEGIAS</t>
  </si>
  <si>
    <t>ACCIONES</t>
  </si>
  <si>
    <t>TIEMPO</t>
  </si>
  <si>
    <t>RESPONSABLE</t>
  </si>
  <si>
    <t>PRESUPUESTO PARA LA ESTRATEGIA</t>
  </si>
  <si>
    <t xml:space="preserve">1.3  Presentar reglamentos de los diferentes servicios de protección a personas y bienes vulnerables.  </t>
  </si>
  <si>
    <t>2.1-  Realizar levantamiento de cada una de la necesidades de cada Departamento.</t>
  </si>
  <si>
    <t>2.2 -  Gestionar las necesidades de acuerdo al levantamiento.</t>
  </si>
  <si>
    <t xml:space="preserve">4.1   Realizar levantamientos de acuerdo al tipo servicio que se vaya a ejecutar. </t>
  </si>
  <si>
    <t>4.2 Emplear los procedimientos y logística que requiera el tipo de servicio de acuerdo a la naturaleza de cada Depto.</t>
  </si>
  <si>
    <t>3ER.TRIM</t>
  </si>
  <si>
    <t>DIRECCIÓN CENTRAL DE PROTECCIÓN Y SERVICIOS ESPECIALIZADOS</t>
  </si>
  <si>
    <t>4.3     Coordinar interinstitucionalmente acciones que coadyuven al servicio especializado que se vaya a  realizar.</t>
  </si>
  <si>
    <t>República Dominicana</t>
  </si>
  <si>
    <t xml:space="preserve">             </t>
  </si>
  <si>
    <t xml:space="preserve">JEFATURA DE LA POLICIA NACIONAL </t>
  </si>
  <si>
    <t>"Todo por la Patria"</t>
  </si>
  <si>
    <t xml:space="preserve">3-. Captar el personal que se encuentra realizando labores ajenas de la Seguridad Ciudadana y  disponerlo a disposición de  la Dirección  Central de Recursos Humanos para ser incorporados a las labores preventivas. </t>
  </si>
  <si>
    <t>Julio/Diciembre</t>
  </si>
  <si>
    <t>Eficacia</t>
  </si>
  <si>
    <t xml:space="preserve">1- Diseñar y proponer los reglamentos necesarios para la organización y funcionamiento de los diferentes servicios de protección a personas y oficinas gubernamentales.  </t>
  </si>
  <si>
    <t>GASTO POR FUNCIONAMIENTO</t>
  </si>
  <si>
    <t>2.3- Aplicar el ciclo de capacitaciòn continua  al personal que conforman  cada uno de los Departamentos.</t>
  </si>
  <si>
    <t xml:space="preserve"> Director Central de Servicios Especializados y Cmdtes. Dpartles.</t>
  </si>
  <si>
    <t xml:space="preserve"> Director Central de Servicios Especializados, Cmdtes. Dpartles. Y Dpto análisis , y análisis cargo RR.HH</t>
  </si>
  <si>
    <t>Director Central de Servicios Especializados y Cmdtes. Dpartles.</t>
  </si>
  <si>
    <t xml:space="preserve">3.1 Realizar levantamiento mediante fiscalización de miembros P.N., </t>
  </si>
  <si>
    <t>3.2  Efectuar depuración mediante el AS400, verificación de los 49 y levantamiento de campo apoyado por el área de inteligencia.</t>
  </si>
  <si>
    <t>3.3 Citar el personal  identificado a esta Dirección de Servicios Especializados P.N.,</t>
  </si>
  <si>
    <t xml:space="preserve">Director Central de Servicios Especializados </t>
  </si>
  <si>
    <t>Director Central de Servicios Especializados  Ministerio de Relaciones exteriores y Cmdtes. Dpartles.</t>
  </si>
  <si>
    <t>MIEMBROS P.N., INCORPORADOS A SERVICIOS DE PREVENCIÓN</t>
  </si>
  <si>
    <t>RESULTADO DE LA ESTRATEGIA</t>
  </si>
  <si>
    <t>SERVICIOS BRINDADOS CON MAS EFICIENCIA.</t>
  </si>
  <si>
    <t>2- Optimizar las labores en cada Departamento que conforman la Dirección de Servicios Especializados P.N.</t>
  </si>
  <si>
    <t>OPTIMIZAR LAS LABORES DE PROTECCION A PERSONAS IMPORTANTES E INSTALACIONES</t>
  </si>
  <si>
    <t>2DO.TRIM</t>
  </si>
  <si>
    <t>4TO.TRIM</t>
  </si>
  <si>
    <t>VALORES PLANEADOS</t>
  </si>
  <si>
    <t>3.4 Disponer de acuerdo a  Verificación y depuración  a disposición de la Direc. Centrl. de RR.HH, P.N.,</t>
  </si>
  <si>
    <t xml:space="preserve">Reglamentos diseñados, creados y aprobados. </t>
  </si>
  <si>
    <t>Matriz de control y supervisión del personal</t>
  </si>
  <si>
    <t>PLAN OPERATIVO ANUAL 2017</t>
  </si>
  <si>
    <t xml:space="preserve">4- Planificar y Direccionar los  Servicios de Seguridad y Protección a los Jefes de Estados, Funcionarios Nacionales y Extranjeros como también su respectivas embajadas, sedes residenciales e instalaciones Públicas de nuestro País.  </t>
  </si>
  <si>
    <t>FORTALECER LA DIRECCIÓNCENTRAL DE SERVICIOS ESPECIALIZADOS P.N.</t>
  </si>
  <si>
    <t>1.1 Realizar levantamiento para diseñar los reglamentos necesarios.</t>
  </si>
  <si>
    <t>Enero/Diciembre</t>
  </si>
  <si>
    <t>CANT.</t>
  </si>
  <si>
    <t>VALOR TOTAL</t>
  </si>
  <si>
    <t>UNIDAD DESTINO</t>
  </si>
  <si>
    <t xml:space="preserve">LAPICEROS </t>
  </si>
  <si>
    <t>CAJAS DE GRAPAS PEQUEÑA</t>
  </si>
  <si>
    <t>CAJAS DE GRAPAS GRANDE</t>
  </si>
  <si>
    <t>CAJAS DE FOLDER 8½x11</t>
  </si>
  <si>
    <t>CAJAS DE FOLDER GRANDES 8½x13</t>
  </si>
  <si>
    <t xml:space="preserve">ENCUADERNACION </t>
  </si>
  <si>
    <t xml:space="preserve">SCANNER DE ALTA  RESOLUCION </t>
  </si>
  <si>
    <t>ESCRITORIOS EJECUTIVO</t>
  </si>
  <si>
    <t>ESCRITORIOS SEMI-EJECUTIVO</t>
  </si>
  <si>
    <t>SILLONES EJECUTIVOS</t>
  </si>
  <si>
    <t>SILLONES SEMI-EJECUTIVO</t>
  </si>
  <si>
    <t>SILLAS SEMI-EJECUTIVA PARA DIGITADORES</t>
  </si>
  <si>
    <t xml:space="preserve">AIRES ACONDICIONADOS </t>
  </si>
  <si>
    <t>MESA PARA COMPUTADORAS</t>
  </si>
  <si>
    <t>LAPTOPS</t>
  </si>
  <si>
    <t xml:space="preserve">PAPELOGRAFO </t>
  </si>
  <si>
    <t>PANTALLA DESPLEGABLE</t>
  </si>
  <si>
    <t xml:space="preserve">CAMARAS FOTOGRAFICA </t>
  </si>
  <si>
    <t xml:space="preserve">MEMORIAS USB DE 32GB </t>
  </si>
  <si>
    <t xml:space="preserve">CODE FLOTAS </t>
  </si>
  <si>
    <t xml:space="preserve">CASCOS PROTECTORES </t>
  </si>
  <si>
    <t>POLICIA NACIONAL</t>
  </si>
  <si>
    <t>PLAN DE NECESIDADES 2017</t>
  </si>
  <si>
    <t>DESCRIPCION DEL ELEMENTO</t>
  </si>
  <si>
    <t>MES DE COMPRA</t>
  </si>
  <si>
    <t>FUENTE FINANCIACION</t>
  </si>
  <si>
    <t>_</t>
  </si>
  <si>
    <t>COMBUSTIBLE</t>
  </si>
  <si>
    <t>2.4 - Incrementar los niveles de control y supervisión de las labores que se realizan en cada uno de los Departamentos.</t>
  </si>
  <si>
    <t>Enero-Diciembre</t>
  </si>
  <si>
    <t>4.3 Coordinar interinstitucionalmente acciones que coadyuven al servicio especializado que se vaya a  realizar.</t>
  </si>
  <si>
    <t>Total General</t>
  </si>
  <si>
    <t>MANTENIMIENTO A FLOTA VEHICULAR</t>
  </si>
  <si>
    <t>NEUMATICO MOTOCICLETAS</t>
  </si>
  <si>
    <t>LUBRICANTE</t>
  </si>
  <si>
    <t>FIRTRO</t>
  </si>
  <si>
    <t>NEUMATICO DE VEHICULOS</t>
  </si>
  <si>
    <t>1.2 Crear reglamentos de  cada una de las dependencias especializadas</t>
  </si>
  <si>
    <t>CAJAS DE GRAPA</t>
  </si>
  <si>
    <t>ENERO-DICIEMBRE</t>
  </si>
  <si>
    <t xml:space="preserve">PICEROS AZULES </t>
  </si>
  <si>
    <t>CAJAS DE GANCHOS ACOP DE 50 UNIDADES</t>
  </si>
  <si>
    <t>CAJAS DE CLIPS GRANDE</t>
  </si>
  <si>
    <t>CAJAS DE CLIPS PEQUEÑOS</t>
  </si>
  <si>
    <t>LIBRETAS RAYADAS GRANDE</t>
  </si>
  <si>
    <t>RESALTADORES DE VARIOS COLORES</t>
  </si>
  <si>
    <t>TONNERS HP PARA IMPRESORAS</t>
  </si>
  <si>
    <t>IMPRESORAS HP LASSER JET</t>
  </si>
  <si>
    <t>GRAPADORAS</t>
  </si>
  <si>
    <t>CAJAS DE GRAPAS</t>
  </si>
  <si>
    <t>CAJAS DE FOLDERS 8 ½ X 11</t>
  </si>
  <si>
    <t xml:space="preserve">LAPICEROS AZULES </t>
  </si>
  <si>
    <t>LIBRETAS RAYADAS PEQUEÑAS</t>
  </si>
  <si>
    <t>CORRECTORES LIQUIDOS</t>
  </si>
  <si>
    <t>CAJAS DE LAPICEROS AZULES DE 12 UNIDADES</t>
  </si>
  <si>
    <t>CAJAS DE GANCHOS ACORD DE 50 UNIDADES</t>
  </si>
  <si>
    <t>LIBRETAS RAYADAS GRANDES</t>
  </si>
  <si>
    <t>CAJAS DE GOMITAS</t>
  </si>
  <si>
    <t>MATERIAL EDUCATIVO</t>
  </si>
  <si>
    <t>DIRECCION CENTRAL PROTECCION Y SERVICIOS ESPECIALIZADOS</t>
  </si>
  <si>
    <t>DCPYSE</t>
  </si>
  <si>
    <t>CAJAS DE DIEZ PAQUETE DE RESMA DE PAPEL BOND 20 8½x11"</t>
  </si>
  <si>
    <t>CAJAS DE FOLDERS DE 100 UNIDADES 8 ½ x 13"</t>
  </si>
  <si>
    <t>CAJAS DE FOLDERS DE 100 UNIDADES 8 ½ x 11"</t>
  </si>
  <si>
    <t>MOTOCICLETAS HONDA MODELO XR-125CC</t>
  </si>
  <si>
    <t>PAPEL BOND 20 8½x11"</t>
  </si>
  <si>
    <t>PAPEL BOND 20 8½x13"</t>
  </si>
  <si>
    <t>TONER NUMERO Q2612A-12A HP</t>
  </si>
  <si>
    <t>TONER NUMERO CB285A-85A HP</t>
  </si>
  <si>
    <t xml:space="preserve">4- Planificar y Direccionar los  Servicios de Seguridad y Protección a los Jefes de Estados, Funcionarios Nacionales y Extranjeros como también su respectivas embajadas, sedes residenciales e instalaciones Públicas de nuestro País. </t>
  </si>
  <si>
    <t>LIBROS RECORD DE 300 PAGINAS</t>
  </si>
  <si>
    <t>LIBROS RECORD DE 500 PAGINAS</t>
  </si>
  <si>
    <t>ARCHIVO DE METAL DE CUATRO GAVETA 8½x13" MERCURY</t>
  </si>
  <si>
    <t>CARTUCHO NUMERO CC640WL-60 NEGRO HP</t>
  </si>
  <si>
    <t>CARTUCHO NUMERO CC643WL-60 COLOR HP</t>
  </si>
  <si>
    <t>IMPRESORA HP LASERJET PRO P1102W</t>
  </si>
  <si>
    <t>SWITCH DE 8 PUERTOS</t>
  </si>
  <si>
    <t>2.3- Aplicar el ciclo de capacitaciòn continua al personal que conforman  cada uno de los Departamentos.</t>
  </si>
  <si>
    <t>TOTAL GENERAL</t>
  </si>
  <si>
    <t>CAMIONETAS ISUZU D-MAX DOBLE CABINA MECANICA 2012</t>
  </si>
  <si>
    <t>FOCO ESTRATEGICO:   3.0 DESARROLLO DE LA FUNCION DE RECURSOS HUMANOS</t>
  </si>
  <si>
    <r>
      <t xml:space="preserve">OBJETIVO ESTRATEGICO:  3.3 </t>
    </r>
    <r>
      <rPr>
        <sz val="8"/>
        <color indexed="8"/>
        <rFont val="Book Antiqua"/>
        <family val="1"/>
      </rPr>
      <t>Desarrollar un manual de políticas para el servicio policial, de forman que se normalicen las condiciones de trabajo de los recursos humanos.</t>
    </r>
  </si>
  <si>
    <t>VALOR UNITARIO</t>
  </si>
  <si>
    <t>1ER. TRIM</t>
  </si>
  <si>
    <r>
      <t>OBJETIVO ESTRATEGICO</t>
    </r>
    <r>
      <rPr>
        <i/>
        <sz val="9"/>
        <color indexed="8"/>
        <rFont val="Book Antiqua"/>
        <family val="1"/>
      </rPr>
      <t>:</t>
    </r>
    <r>
      <rPr>
        <b/>
        <i/>
        <sz val="9"/>
        <color indexed="8"/>
        <rFont val="Book Antiqua"/>
        <family val="1"/>
      </rPr>
      <t xml:space="preserve"> 3.3 </t>
    </r>
    <r>
      <rPr>
        <i/>
        <sz val="9"/>
        <color indexed="8"/>
        <rFont val="Book Antiqua"/>
        <family val="1"/>
      </rPr>
      <t>Desarrollar un manual de políticas para el servicio policial, de forman que se normalicen las condiciones de trabajo de los recursos humanos.</t>
    </r>
  </si>
  <si>
    <r>
      <rPr>
        <b/>
        <i/>
        <sz val="9"/>
        <color rgb="FFFF0000"/>
        <rFont val="Book Antiqua"/>
        <family val="1"/>
      </rPr>
      <t xml:space="preserve"> </t>
    </r>
    <r>
      <rPr>
        <b/>
        <i/>
        <sz val="9"/>
        <rFont val="Book Antiqua"/>
        <family val="1"/>
      </rPr>
      <t xml:space="preserve">Cantidad de Personal Policial Recuperado </t>
    </r>
  </si>
  <si>
    <r>
      <rPr>
        <b/>
        <i/>
        <sz val="9"/>
        <color theme="1"/>
        <rFont val="Book Antiqua"/>
        <family val="1"/>
      </rPr>
      <t xml:space="preserve">MANUALES IMPLEMENTADOS. </t>
    </r>
    <r>
      <rPr>
        <b/>
        <i/>
        <sz val="9"/>
        <rFont val="Book Antiqua"/>
        <family val="1"/>
      </rPr>
      <t>Reglamentos de organización de servicios de proteccion a personas y oficinas gubernamentales implementados.</t>
    </r>
  </si>
  <si>
    <t>EJE ESTRATÉGICO: 3.0 DESARROLLO DE LA FUNCION DE RECURSOS HUMANOS</t>
  </si>
  <si>
    <t>23 de junio, 2016.</t>
  </si>
  <si>
    <r>
      <t xml:space="preserve">GERENTE: </t>
    </r>
    <r>
      <rPr>
        <b/>
        <i/>
        <sz val="9"/>
        <rFont val="Book Antiqua"/>
        <family val="1"/>
      </rPr>
      <t>Director Central de Protección y Servicios Especializado, P.N.</t>
    </r>
  </si>
  <si>
    <t>"Año del Fomento de la Vivineda"</t>
  </si>
  <si>
    <t>JEEPETA TOYOTA LAND CRUISER FULL 2011 (VEHICULOS CIVILES  PARA DEPTO. PROTECCION DE DIGNATARIOS)</t>
  </si>
  <si>
    <t>PERFORADORAS DE PAPEL/2 HOYOS VELMER (12/1) DOCENA</t>
  </si>
  <si>
    <t>ARCHIVO DE CUATRO (4) GAVETAS 8½X11"</t>
  </si>
  <si>
    <t>ARCHIVO DE DOS (2) GAVETAS 8½X11" (METAL)</t>
  </si>
  <si>
    <t>ARCHIVO DE DOS (2) GAVETAS 8½X13" (METAL)</t>
  </si>
  <si>
    <t>COPIADORA TOSHIBA E-STUDIO 356</t>
  </si>
  <si>
    <t>SET DE SILLA VISITANTE CUATRO PERSONA, MODELO PRISMA</t>
  </si>
  <si>
    <t>COMPUTADORAS COMPLETAS DELL OPTIPLEX 3040</t>
  </si>
  <si>
    <t>UPS APC BE550G-BACK-UPS, 330WATTS   750</t>
  </si>
  <si>
    <t>BATERIAS 15-12 NORMAL</t>
  </si>
  <si>
    <t>CENTELLAS/ BARRAS DE LUCES DE REVOLVING POLICIALES 2 ROTADORES, LUCES ALLEY Y UN PAR DE TAKE DOWN TONOS ROJO, AZUL, INCLUYE SIRENA DE 100W 12V, CON MICROFONOS</t>
  </si>
  <si>
    <t>LUCES PARA MOTOCICLETAS FEDERAL SIGNAL, LUZ CON CABEZAL ESTROBOPICO OMNIDIRECCIONAL MEDIDAS 110X80X113MM, DIAMETRO DE 42X580MM, SIRENAS/BOCINAS COMPACTADAS</t>
  </si>
  <si>
    <t>SIRENAS DE 6 TONOS Y ALTOPARLANTE</t>
  </si>
  <si>
    <t>GOMAS 265/70R16 FIRESTONE</t>
  </si>
  <si>
    <t>GOMAS 235/75R15 DUNLOP</t>
  </si>
  <si>
    <t>GOMA DELANTERA 275X18 CON SU TUBO CHENG SHING MOTOCICLETAS</t>
  </si>
  <si>
    <t>GOMAS TRASERA 350X18 CON SU TUBO CHENG SHING</t>
  </si>
  <si>
    <t>PROYECTOR EPSON POWERLITE S12 SVGA 2800 LUMENS 3000:1 FULL HD 1080O (DATA-SHOW)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</si>
</sst>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 [$€]\ * #,##0.00_ ;_ [$€]\ * \-#,##0.00_ ;_ [$€]\ * &quot;-&quot;??_ ;_ @_ "/>
    <numFmt numFmtId="165" formatCode="_ * #,##0.00_ ;_ * \-#,##0.00_ ;_ * &quot;-&quot;??_ ;_ @_ "/>
    <numFmt numFmtId="166" formatCode="_(* #,##0.00_);_(* \(#,##0.00\);_(* &quot;-&quot;??_);_(@_)"/>
    <numFmt numFmtId="167" formatCode="_-* #,##0\ _€_-;\-* #,##0\ _€_-;_-* &quot;-&quot;??\ _€_-;_-@_-"/>
  </numFmts>
  <fonts count="4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i/>
      <sz val="10"/>
      <name val="Book Antiqua"/>
      <family val="1"/>
    </font>
    <font>
      <b/>
      <i/>
      <sz val="13"/>
      <name val="Book Antiqua"/>
      <family val="1"/>
    </font>
    <font>
      <b/>
      <i/>
      <sz val="10"/>
      <name val="Book Antiqua"/>
      <family val="1"/>
    </font>
    <font>
      <b/>
      <i/>
      <sz val="12"/>
      <name val="Book Antiqua"/>
      <family val="1"/>
    </font>
    <font>
      <i/>
      <sz val="10"/>
      <color indexed="8"/>
      <name val="Book Antiqua"/>
      <family val="1"/>
    </font>
    <font>
      <sz val="10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b/>
      <sz val="14"/>
      <name val="Book Antiqua"/>
      <family val="1"/>
    </font>
    <font>
      <sz val="10"/>
      <name val="Book Antiqua"/>
      <family val="1"/>
    </font>
    <font>
      <sz val="9"/>
      <name val="Arial"/>
      <family val="2"/>
    </font>
    <font>
      <b/>
      <sz val="8"/>
      <color indexed="8"/>
      <name val="Book Antiqua"/>
      <family val="1"/>
    </font>
    <font>
      <b/>
      <sz val="8"/>
      <color indexed="8"/>
      <name val="Arial"/>
      <family val="2"/>
    </font>
    <font>
      <sz val="8"/>
      <color indexed="8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b/>
      <i/>
      <sz val="9"/>
      <name val="Book Antiqua"/>
      <family val="1"/>
    </font>
    <font>
      <b/>
      <i/>
      <sz val="9"/>
      <color indexed="8"/>
      <name val="Book Antiqua"/>
      <family val="1"/>
    </font>
    <font>
      <i/>
      <sz val="9"/>
      <color indexed="8"/>
      <name val="Book Antiqua"/>
      <family val="1"/>
    </font>
    <font>
      <b/>
      <i/>
      <sz val="9"/>
      <color indexed="62"/>
      <name val="Book Antiqua"/>
      <family val="1"/>
    </font>
    <font>
      <b/>
      <sz val="9"/>
      <name val="Arial"/>
      <family val="2"/>
    </font>
    <font>
      <i/>
      <sz val="9"/>
      <name val="Book Antiqua"/>
      <family val="1"/>
    </font>
    <font>
      <b/>
      <i/>
      <sz val="9"/>
      <color rgb="FFFF0000"/>
      <name val="Book Antiqua"/>
      <family val="1"/>
    </font>
    <font>
      <b/>
      <i/>
      <sz val="9"/>
      <color theme="1"/>
      <name val="Book Antiqua"/>
      <family val="1"/>
    </font>
    <font>
      <b/>
      <sz val="18"/>
      <color indexed="8"/>
      <name val="Book Antiqua"/>
      <family val="1"/>
    </font>
    <font>
      <b/>
      <i/>
      <sz val="16"/>
      <color indexed="8"/>
      <name val="Book Antiqua"/>
      <family val="1"/>
    </font>
    <font>
      <b/>
      <sz val="16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164" fontId="9" fillId="0" borderId="0" applyFont="0" applyFill="0" applyBorder="0" applyAlignment="0" applyProtection="0"/>
    <xf numFmtId="0" fontId="10" fillId="3" borderId="0" applyNumberFormat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  <xf numFmtId="43" fontId="25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212">
    <xf numFmtId="0" fontId="0" fillId="0" borderId="0" xfId="0"/>
    <xf numFmtId="0" fontId="22" fillId="0" borderId="0" xfId="39" applyFont="1" applyAlignment="1">
      <alignment horizontal="center"/>
    </xf>
    <xf numFmtId="0" fontId="20" fillId="0" borderId="0" xfId="39" applyFont="1"/>
    <xf numFmtId="0" fontId="20" fillId="0" borderId="0" xfId="39" applyFont="1" applyBorder="1"/>
    <xf numFmtId="0" fontId="24" fillId="0" borderId="0" xfId="39" applyFont="1" applyBorder="1" applyAlignment="1">
      <alignment horizontal="justify" vertical="top" wrapText="1"/>
    </xf>
    <xf numFmtId="0" fontId="24" fillId="0" borderId="0" xfId="39" applyFont="1" applyBorder="1" applyAlignment="1">
      <alignment vertical="top" wrapText="1"/>
    </xf>
    <xf numFmtId="0" fontId="20" fillId="0" borderId="0" xfId="0" applyFont="1"/>
    <xf numFmtId="0" fontId="24" fillId="0" borderId="0" xfId="39" applyFont="1"/>
    <xf numFmtId="0" fontId="24" fillId="0" borderId="0" xfId="39" applyFont="1" applyAlignment="1"/>
    <xf numFmtId="0" fontId="9" fillId="0" borderId="0" xfId="0" applyFont="1"/>
    <xf numFmtId="0" fontId="0" fillId="0" borderId="0" xfId="0" applyFill="1"/>
    <xf numFmtId="0" fontId="9" fillId="27" borderId="0" xfId="0" applyFont="1" applyFill="1"/>
    <xf numFmtId="0" fontId="9" fillId="0" borderId="0" xfId="0" applyFont="1" applyFill="1"/>
    <xf numFmtId="0" fontId="9" fillId="28" borderId="0" xfId="0" applyFont="1" applyFill="1"/>
    <xf numFmtId="0" fontId="0" fillId="28" borderId="0" xfId="0" applyFill="1"/>
    <xf numFmtId="0" fontId="0" fillId="0" borderId="0" xfId="0" applyFill="1" applyBorder="1"/>
    <xf numFmtId="0" fontId="0" fillId="27" borderId="0" xfId="0" applyFill="1"/>
    <xf numFmtId="0" fontId="0" fillId="0" borderId="0" xfId="0" applyAlignment="1">
      <alignment horizontal="center"/>
    </xf>
    <xf numFmtId="43" fontId="0" fillId="0" borderId="0" xfId="49" applyFont="1"/>
    <xf numFmtId="43" fontId="27" fillId="0" borderId="0" xfId="49" applyFont="1"/>
    <xf numFmtId="0" fontId="29" fillId="0" borderId="0" xfId="0" applyFont="1"/>
    <xf numFmtId="0" fontId="29" fillId="0" borderId="0" xfId="0" applyFont="1" applyAlignment="1">
      <alignment horizontal="center"/>
    </xf>
    <xf numFmtId="43" fontId="29" fillId="0" borderId="0" xfId="49" applyFont="1"/>
    <xf numFmtId="0" fontId="30" fillId="0" borderId="0" xfId="0" applyFont="1"/>
    <xf numFmtId="0" fontId="32" fillId="0" borderId="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34" fillId="30" borderId="32" xfId="0" applyFont="1" applyFill="1" applyBorder="1" applyAlignment="1">
      <alignment horizontal="justify" vertical="top" wrapText="1"/>
    </xf>
    <xf numFmtId="0" fontId="35" fillId="30" borderId="32" xfId="0" applyFont="1" applyFill="1" applyBorder="1" applyAlignment="1">
      <alignment horizontal="center" vertical="center" wrapText="1"/>
    </xf>
    <xf numFmtId="43" fontId="35" fillId="30" borderId="32" xfId="49" applyFont="1" applyFill="1" applyBorder="1" applyAlignment="1">
      <alignment horizontal="center" vertical="center" wrapText="1"/>
    </xf>
    <xf numFmtId="0" fontId="34" fillId="31" borderId="32" xfId="0" applyFont="1" applyFill="1" applyBorder="1" applyAlignment="1">
      <alignment horizontal="left" vertical="center" wrapText="1"/>
    </xf>
    <xf numFmtId="0" fontId="34" fillId="31" borderId="32" xfId="0" applyFont="1" applyFill="1" applyBorder="1" applyAlignment="1">
      <alignment horizontal="center" vertical="center" wrapText="1"/>
    </xf>
    <xf numFmtId="43" fontId="34" fillId="31" borderId="32" xfId="49" applyFont="1" applyFill="1" applyBorder="1" applyAlignment="1">
      <alignment horizontal="center" vertical="center" wrapText="1"/>
    </xf>
    <xf numFmtId="0" fontId="34" fillId="27" borderId="32" xfId="0" applyFont="1" applyFill="1" applyBorder="1" applyAlignment="1">
      <alignment horizontal="left" vertical="center" wrapText="1"/>
    </xf>
    <xf numFmtId="0" fontId="34" fillId="27" borderId="32" xfId="0" applyFont="1" applyFill="1" applyBorder="1" applyAlignment="1">
      <alignment horizontal="center" vertical="center" wrapText="1"/>
    </xf>
    <xf numFmtId="43" fontId="34" fillId="27" borderId="32" xfId="49" applyFont="1" applyFill="1" applyBorder="1" applyAlignment="1">
      <alignment horizontal="center" vertical="center" wrapText="1"/>
    </xf>
    <xf numFmtId="0" fontId="19" fillId="27" borderId="0" xfId="0" applyFont="1" applyFill="1"/>
    <xf numFmtId="167" fontId="34" fillId="31" borderId="32" xfId="49" applyNumberFormat="1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left" vertical="center" wrapText="1"/>
    </xf>
    <xf numFmtId="0" fontId="35" fillId="0" borderId="32" xfId="0" applyFont="1" applyFill="1" applyBorder="1" applyAlignment="1">
      <alignment horizontal="center" vertical="center" wrapText="1"/>
    </xf>
    <xf numFmtId="43" fontId="35" fillId="0" borderId="32" xfId="49" applyFont="1" applyFill="1" applyBorder="1" applyAlignment="1">
      <alignment horizontal="left" vertical="center" wrapText="1"/>
    </xf>
    <xf numFmtId="0" fontId="35" fillId="27" borderId="32" xfId="0" applyFont="1" applyFill="1" applyBorder="1" applyAlignment="1">
      <alignment horizontal="left" wrapText="1"/>
    </xf>
    <xf numFmtId="0" fontId="35" fillId="27" borderId="32" xfId="0" applyFont="1" applyFill="1" applyBorder="1" applyAlignment="1">
      <alignment horizontal="center" wrapText="1"/>
    </xf>
    <xf numFmtId="43" fontId="35" fillId="27" borderId="32" xfId="49" applyFont="1" applyFill="1" applyBorder="1" applyAlignment="1">
      <alignment horizontal="left" wrapText="1"/>
    </xf>
    <xf numFmtId="43" fontId="35" fillId="27" borderId="32" xfId="49" applyFont="1" applyFill="1" applyBorder="1" applyAlignment="1">
      <alignment horizontal="left" vertical="top"/>
    </xf>
    <xf numFmtId="3" fontId="35" fillId="27" borderId="32" xfId="0" applyNumberFormat="1" applyFont="1" applyFill="1" applyBorder="1" applyAlignment="1">
      <alignment horizontal="center" vertical="center" wrapText="1"/>
    </xf>
    <xf numFmtId="0" fontId="35" fillId="27" borderId="32" xfId="0" applyFont="1" applyFill="1" applyBorder="1" applyAlignment="1">
      <alignment horizontal="center" vertical="center" wrapText="1"/>
    </xf>
    <xf numFmtId="0" fontId="34" fillId="30" borderId="31" xfId="0" applyFont="1" applyFill="1" applyBorder="1" applyAlignment="1">
      <alignment horizontal="left" vertical="center" wrapText="1"/>
    </xf>
    <xf numFmtId="0" fontId="34" fillId="30" borderId="31" xfId="0" applyFont="1" applyFill="1" applyBorder="1" applyAlignment="1">
      <alignment horizontal="center" vertical="top" wrapText="1"/>
    </xf>
    <xf numFmtId="43" fontId="34" fillId="30" borderId="31" xfId="49" applyFont="1" applyFill="1" applyBorder="1" applyAlignment="1">
      <alignment horizontal="center" vertical="top" wrapText="1"/>
    </xf>
    <xf numFmtId="0" fontId="34" fillId="27" borderId="34" xfId="0" applyFont="1" applyFill="1" applyBorder="1" applyAlignment="1">
      <alignment vertical="top" wrapText="1"/>
    </xf>
    <xf numFmtId="0" fontId="34" fillId="27" borderId="33" xfId="0" applyFont="1" applyFill="1" applyBorder="1" applyAlignment="1">
      <alignment vertical="top" wrapText="1"/>
    </xf>
    <xf numFmtId="43" fontId="34" fillId="27" borderId="33" xfId="49" applyFont="1" applyFill="1" applyBorder="1" applyAlignment="1">
      <alignment vertical="top" wrapText="1"/>
    </xf>
    <xf numFmtId="0" fontId="34" fillId="30" borderId="33" xfId="0" applyFont="1" applyFill="1" applyBorder="1" applyAlignment="1">
      <alignment vertical="top" wrapText="1"/>
    </xf>
    <xf numFmtId="0" fontId="34" fillId="27" borderId="32" xfId="0" applyFont="1" applyFill="1" applyBorder="1" applyAlignment="1">
      <alignment horizontal="center" wrapText="1"/>
    </xf>
    <xf numFmtId="43" fontId="34" fillId="27" borderId="32" xfId="49" applyFont="1" applyFill="1" applyBorder="1" applyAlignment="1">
      <alignment horizontal="left" wrapText="1"/>
    </xf>
    <xf numFmtId="43" fontId="34" fillId="27" borderId="32" xfId="49" applyFont="1" applyFill="1" applyBorder="1" applyAlignment="1">
      <alignment horizontal="left" vertical="top"/>
    </xf>
    <xf numFmtId="3" fontId="34" fillId="27" borderId="32" xfId="0" applyNumberFormat="1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left" vertical="center"/>
    </xf>
    <xf numFmtId="0" fontId="34" fillId="30" borderId="31" xfId="0" applyFont="1" applyFill="1" applyBorder="1" applyAlignment="1">
      <alignment horizontal="left" vertical="top" wrapText="1"/>
    </xf>
    <xf numFmtId="43" fontId="34" fillId="27" borderId="32" xfId="49" applyFont="1" applyFill="1" applyBorder="1" applyAlignment="1">
      <alignment horizontal="left" vertical="center" wrapText="1"/>
    </xf>
    <xf numFmtId="0" fontId="34" fillId="30" borderId="31" xfId="0" applyFont="1" applyFill="1" applyBorder="1" applyAlignment="1">
      <alignment vertical="center" wrapText="1"/>
    </xf>
    <xf numFmtId="43" fontId="34" fillId="30" borderId="31" xfId="49" applyFont="1" applyFill="1" applyBorder="1" applyAlignment="1">
      <alignment horizontal="left" vertical="top" wrapText="1"/>
    </xf>
    <xf numFmtId="0" fontId="35" fillId="27" borderId="32" xfId="0" applyFont="1" applyFill="1" applyBorder="1" applyAlignment="1">
      <alignment horizontal="left" vertical="center" wrapText="1"/>
    </xf>
    <xf numFmtId="43" fontId="35" fillId="27" borderId="32" xfId="49" applyFont="1" applyFill="1" applyBorder="1" applyAlignment="1">
      <alignment horizontal="left" vertical="center" wrapText="1"/>
    </xf>
    <xf numFmtId="43" fontId="34" fillId="31" borderId="32" xfId="49" applyFont="1" applyFill="1" applyBorder="1" applyAlignment="1">
      <alignment horizontal="left" vertical="center" wrapText="1"/>
    </xf>
    <xf numFmtId="0" fontId="19" fillId="27" borderId="0" xfId="0" applyFont="1" applyFill="1" applyAlignment="1">
      <alignment wrapText="1"/>
    </xf>
    <xf numFmtId="0" fontId="19" fillId="28" borderId="0" xfId="0" applyFont="1" applyFill="1" applyAlignment="1">
      <alignment wrapText="1"/>
    </xf>
    <xf numFmtId="0" fontId="34" fillId="0" borderId="32" xfId="0" applyFont="1" applyBorder="1"/>
    <xf numFmtId="0" fontId="19" fillId="0" borderId="0" xfId="0" applyFont="1" applyFill="1"/>
    <xf numFmtId="0" fontId="19" fillId="28" borderId="0" xfId="0" applyFont="1" applyFill="1"/>
    <xf numFmtId="43" fontId="34" fillId="29" borderId="29" xfId="49" applyFont="1" applyFill="1" applyBorder="1" applyAlignment="1">
      <alignment horizontal="center" vertical="center" wrapText="1"/>
    </xf>
    <xf numFmtId="3" fontId="34" fillId="29" borderId="29" xfId="0" applyNumberFormat="1" applyFont="1" applyFill="1" applyBorder="1" applyAlignment="1">
      <alignment horizontal="center" vertical="center" wrapText="1"/>
    </xf>
    <xf numFmtId="0" fontId="34" fillId="29" borderId="29" xfId="0" applyFont="1" applyFill="1" applyBorder="1" applyAlignment="1">
      <alignment horizontal="center" vertical="center" wrapText="1"/>
    </xf>
    <xf numFmtId="0" fontId="34" fillId="31" borderId="3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43" fontId="35" fillId="0" borderId="0" xfId="49" applyFont="1" applyBorder="1"/>
    <xf numFmtId="0" fontId="28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37" fillId="26" borderId="14" xfId="39" applyFont="1" applyFill="1" applyBorder="1" applyAlignment="1">
      <alignment horizontal="center" vertical="center"/>
    </xf>
    <xf numFmtId="0" fontId="37" fillId="26" borderId="10" xfId="39" applyFont="1" applyFill="1" applyBorder="1" applyAlignment="1">
      <alignment horizontal="center" vertical="center" wrapText="1"/>
    </xf>
    <xf numFmtId="0" fontId="40" fillId="0" borderId="0" xfId="0" applyFont="1"/>
    <xf numFmtId="0" fontId="37" fillId="26" borderId="15" xfId="39" applyFont="1" applyFill="1" applyBorder="1" applyAlignment="1">
      <alignment horizontal="center" vertical="center" wrapText="1"/>
    </xf>
    <xf numFmtId="0" fontId="37" fillId="26" borderId="13" xfId="39" applyFont="1" applyFill="1" applyBorder="1" applyAlignment="1">
      <alignment horizontal="center" vertical="center" wrapText="1"/>
    </xf>
    <xf numFmtId="0" fontId="37" fillId="26" borderId="14" xfId="39" applyFont="1" applyFill="1" applyBorder="1" applyAlignment="1">
      <alignment horizontal="center" vertical="center" wrapText="1"/>
    </xf>
    <xf numFmtId="9" fontId="41" fillId="27" borderId="10" xfId="39" applyNumberFormat="1" applyFont="1" applyFill="1" applyBorder="1" applyAlignment="1">
      <alignment horizontal="center" vertical="center" wrapText="1"/>
    </xf>
    <xf numFmtId="0" fontId="36" fillId="0" borderId="14" xfId="39" applyFont="1" applyBorder="1" applyAlignment="1">
      <alignment horizontal="center" vertical="center" wrapText="1"/>
    </xf>
    <xf numFmtId="0" fontId="41" fillId="27" borderId="23" xfId="39" applyFont="1" applyFill="1" applyBorder="1" applyAlignment="1">
      <alignment horizontal="center" vertical="center" wrapText="1"/>
    </xf>
    <xf numFmtId="0" fontId="41" fillId="0" borderId="14" xfId="39" applyFont="1" applyBorder="1" applyAlignment="1">
      <alignment horizontal="center" vertical="center" wrapText="1"/>
    </xf>
    <xf numFmtId="3" fontId="41" fillId="0" borderId="14" xfId="39" applyNumberFormat="1" applyFont="1" applyBorder="1" applyAlignment="1">
      <alignment horizontal="center" vertical="center" wrapText="1"/>
    </xf>
    <xf numFmtId="0" fontId="39" fillId="25" borderId="14" xfId="39" applyFont="1" applyFill="1" applyBorder="1" applyAlignment="1">
      <alignment horizontal="center" vertical="center" wrapText="1"/>
    </xf>
    <xf numFmtId="0" fontId="36" fillId="27" borderId="18" xfId="34" applyNumberFormat="1" applyFont="1" applyFill="1" applyBorder="1" applyAlignment="1">
      <alignment horizontal="left" vertical="center" wrapText="1"/>
    </xf>
    <xf numFmtId="0" fontId="41" fillId="27" borderId="14" xfId="39" applyFont="1" applyFill="1" applyBorder="1" applyAlignment="1">
      <alignment horizontal="center" vertical="center" wrapText="1"/>
    </xf>
    <xf numFmtId="0" fontId="41" fillId="0" borderId="14" xfId="39" applyFont="1" applyFill="1" applyBorder="1" applyAlignment="1">
      <alignment horizontal="center" vertical="center" wrapText="1"/>
    </xf>
    <xf numFmtId="0" fontId="36" fillId="27" borderId="12" xfId="34" applyNumberFormat="1" applyFont="1" applyFill="1" applyBorder="1" applyAlignment="1">
      <alignment horizontal="left" vertical="center" wrapText="1"/>
    </xf>
    <xf numFmtId="0" fontId="41" fillId="27" borderId="15" xfId="39" applyFont="1" applyFill="1" applyBorder="1" applyAlignment="1">
      <alignment horizontal="center" vertical="center" wrapText="1"/>
    </xf>
    <xf numFmtId="0" fontId="41" fillId="0" borderId="19" xfId="39" applyFont="1" applyBorder="1" applyAlignment="1">
      <alignment horizontal="center" vertical="center" wrapText="1"/>
    </xf>
    <xf numFmtId="0" fontId="36" fillId="27" borderId="11" xfId="34" applyNumberFormat="1" applyFont="1" applyFill="1" applyBorder="1" applyAlignment="1">
      <alignment horizontal="left" vertical="center" wrapText="1"/>
    </xf>
    <xf numFmtId="0" fontId="41" fillId="27" borderId="17" xfId="39" applyFont="1" applyFill="1" applyBorder="1" applyAlignment="1">
      <alignment horizontal="center" vertical="center" wrapText="1"/>
    </xf>
    <xf numFmtId="0" fontId="36" fillId="27" borderId="11" xfId="34" applyNumberFormat="1" applyFont="1" applyFill="1" applyBorder="1" applyAlignment="1">
      <alignment horizontal="justify" vertical="center" wrapText="1"/>
    </xf>
    <xf numFmtId="0" fontId="36" fillId="0" borderId="11" xfId="34" applyNumberFormat="1" applyFont="1" applyFill="1" applyBorder="1" applyAlignment="1">
      <alignment horizontal="justify" vertical="center" wrapText="1"/>
    </xf>
    <xf numFmtId="0" fontId="41" fillId="0" borderId="11" xfId="39" applyFont="1" applyFill="1" applyBorder="1" applyAlignment="1">
      <alignment horizontal="center" vertical="center" wrapText="1"/>
    </xf>
    <xf numFmtId="0" fontId="26" fillId="24" borderId="0" xfId="39" applyFont="1" applyFill="1" applyBorder="1" applyAlignment="1">
      <alignment vertical="center" wrapText="1"/>
    </xf>
    <xf numFmtId="0" fontId="41" fillId="0" borderId="16" xfId="39" applyFont="1" applyBorder="1" applyAlignment="1">
      <alignment horizontal="center" vertical="center" wrapText="1"/>
    </xf>
    <xf numFmtId="0" fontId="41" fillId="0" borderId="21" xfId="39" applyFont="1" applyBorder="1" applyAlignment="1">
      <alignment horizontal="center" vertical="center" wrapText="1"/>
    </xf>
    <xf numFmtId="0" fontId="41" fillId="0" borderId="22" xfId="39" applyFont="1" applyBorder="1" applyAlignment="1">
      <alignment horizontal="center" vertical="center" wrapText="1"/>
    </xf>
    <xf numFmtId="0" fontId="38" fillId="0" borderId="0" xfId="39" applyFont="1"/>
    <xf numFmtId="0" fontId="41" fillId="0" borderId="0" xfId="39" applyFont="1" applyBorder="1"/>
    <xf numFmtId="0" fontId="41" fillId="0" borderId="0" xfId="39" applyFont="1"/>
    <xf numFmtId="0" fontId="41" fillId="0" borderId="0" xfId="39" applyFont="1" applyFill="1"/>
    <xf numFmtId="0" fontId="38" fillId="0" borderId="0" xfId="39" applyFont="1" applyBorder="1" applyAlignment="1">
      <alignment horizontal="justify" vertical="top" wrapText="1"/>
    </xf>
    <xf numFmtId="0" fontId="38" fillId="0" borderId="0" xfId="39" applyFont="1" applyBorder="1" applyAlignment="1">
      <alignment vertical="top" wrapText="1"/>
    </xf>
    <xf numFmtId="0" fontId="35" fillId="0" borderId="31" xfId="0" applyFont="1" applyFill="1" applyBorder="1" applyAlignment="1">
      <alignment horizontal="left" vertical="center"/>
    </xf>
    <xf numFmtId="43" fontId="35" fillId="0" borderId="31" xfId="49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left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2" xfId="0" applyFont="1" applyBorder="1" applyAlignment="1">
      <alignment vertical="center" wrapText="1"/>
    </xf>
    <xf numFmtId="43" fontId="35" fillId="0" borderId="30" xfId="33" applyNumberFormat="1" applyFont="1" applyBorder="1" applyAlignment="1">
      <alignment horizontal="center"/>
    </xf>
    <xf numFmtId="0" fontId="35" fillId="0" borderId="32" xfId="0" applyFont="1" applyFill="1" applyBorder="1" applyAlignment="1">
      <alignment vertical="center" wrapText="1"/>
    </xf>
    <xf numFmtId="1" fontId="41" fillId="27" borderId="23" xfId="39" applyNumberFormat="1" applyFont="1" applyFill="1" applyBorder="1" applyAlignment="1">
      <alignment horizontal="center" vertical="center" wrapText="1"/>
    </xf>
    <xf numFmtId="1" fontId="41" fillId="27" borderId="15" xfId="39" applyNumberFormat="1" applyFont="1" applyFill="1" applyBorder="1" applyAlignment="1">
      <alignment horizontal="center" vertical="center" wrapText="1"/>
    </xf>
    <xf numFmtId="0" fontId="36" fillId="0" borderId="27" xfId="39" applyFont="1" applyBorder="1" applyAlignment="1">
      <alignment horizontal="center" vertical="center" wrapText="1"/>
    </xf>
    <xf numFmtId="0" fontId="36" fillId="0" borderId="0" xfId="39" applyFont="1" applyBorder="1" applyAlignment="1">
      <alignment horizontal="center" vertical="center" wrapText="1"/>
    </xf>
    <xf numFmtId="0" fontId="36" fillId="0" borderId="28" xfId="39" applyFont="1" applyBorder="1" applyAlignment="1">
      <alignment horizontal="center" vertical="center" wrapText="1"/>
    </xf>
    <xf numFmtId="0" fontId="37" fillId="27" borderId="23" xfId="39" applyFont="1" applyFill="1" applyBorder="1" applyAlignment="1">
      <alignment horizontal="center" vertical="center" wrapText="1"/>
    </xf>
    <xf numFmtId="0" fontId="37" fillId="27" borderId="24" xfId="39" applyFont="1" applyFill="1" applyBorder="1" applyAlignment="1">
      <alignment horizontal="center" vertical="center" wrapText="1"/>
    </xf>
    <xf numFmtId="0" fontId="37" fillId="27" borderId="15" xfId="39" applyFont="1" applyFill="1" applyBorder="1" applyAlignment="1">
      <alignment horizontal="center" vertical="center" wrapText="1"/>
    </xf>
    <xf numFmtId="0" fontId="41" fillId="27" borderId="23" xfId="39" applyFont="1" applyFill="1" applyBorder="1" applyAlignment="1">
      <alignment horizontal="center" vertical="center" wrapText="1"/>
    </xf>
    <xf numFmtId="0" fontId="41" fillId="27" borderId="24" xfId="39" applyFont="1" applyFill="1" applyBorder="1" applyAlignment="1">
      <alignment horizontal="center" vertical="center" wrapText="1"/>
    </xf>
    <xf numFmtId="0" fontId="41" fillId="27" borderId="15" xfId="39" applyFont="1" applyFill="1" applyBorder="1" applyAlignment="1">
      <alignment horizontal="center" vertical="center" wrapText="1"/>
    </xf>
    <xf numFmtId="0" fontId="39" fillId="26" borderId="23" xfId="39" applyFont="1" applyFill="1" applyBorder="1" applyAlignment="1">
      <alignment horizontal="center" vertical="center" wrapText="1"/>
    </xf>
    <xf numFmtId="0" fontId="30" fillId="26" borderId="15" xfId="0" applyFont="1" applyFill="1" applyBorder="1"/>
    <xf numFmtId="0" fontId="22" fillId="0" borderId="0" xfId="39" applyFont="1" applyAlignment="1">
      <alignment horizontal="center"/>
    </xf>
    <xf numFmtId="4" fontId="36" fillId="27" borderId="25" xfId="39" applyNumberFormat="1" applyFont="1" applyFill="1" applyBorder="1" applyAlignment="1">
      <alignment horizontal="center" vertical="center"/>
    </xf>
    <xf numFmtId="0" fontId="36" fillId="27" borderId="26" xfId="39" applyFont="1" applyFill="1" applyBorder="1" applyAlignment="1">
      <alignment horizontal="center" vertical="center"/>
    </xf>
    <xf numFmtId="0" fontId="36" fillId="27" borderId="27" xfId="39" applyFont="1" applyFill="1" applyBorder="1" applyAlignment="1">
      <alignment horizontal="center" vertical="center"/>
    </xf>
    <xf numFmtId="0" fontId="36" fillId="27" borderId="28" xfId="39" applyFont="1" applyFill="1" applyBorder="1" applyAlignment="1">
      <alignment horizontal="center" vertical="center"/>
    </xf>
    <xf numFmtId="0" fontId="36" fillId="27" borderId="19" xfId="39" applyFont="1" applyFill="1" applyBorder="1" applyAlignment="1">
      <alignment horizontal="center" vertical="center"/>
    </xf>
    <xf numFmtId="0" fontId="36" fillId="27" borderId="13" xfId="39" applyFont="1" applyFill="1" applyBorder="1" applyAlignment="1">
      <alignment horizontal="center" vertical="center"/>
    </xf>
    <xf numFmtId="4" fontId="36" fillId="0" borderId="25" xfId="39" applyNumberFormat="1" applyFont="1" applyFill="1" applyBorder="1" applyAlignment="1">
      <alignment horizontal="center" vertical="center" wrapText="1"/>
    </xf>
    <xf numFmtId="0" fontId="36" fillId="0" borderId="26" xfId="39" applyFont="1" applyFill="1" applyBorder="1" applyAlignment="1">
      <alignment horizontal="center" vertical="center" wrapText="1"/>
    </xf>
    <xf numFmtId="0" fontId="36" fillId="0" borderId="27" xfId="39" applyFont="1" applyFill="1" applyBorder="1" applyAlignment="1">
      <alignment horizontal="center" vertical="center" wrapText="1"/>
    </xf>
    <xf numFmtId="0" fontId="36" fillId="0" borderId="28" xfId="39" applyFont="1" applyFill="1" applyBorder="1" applyAlignment="1">
      <alignment horizontal="center" vertical="center" wrapText="1"/>
    </xf>
    <xf numFmtId="0" fontId="36" fillId="0" borderId="19" xfId="39" applyFont="1" applyFill="1" applyBorder="1" applyAlignment="1">
      <alignment horizontal="center" vertical="center" wrapText="1"/>
    </xf>
    <xf numFmtId="0" fontId="36" fillId="0" borderId="13" xfId="39" applyFont="1" applyFill="1" applyBorder="1" applyAlignment="1">
      <alignment horizontal="center" vertical="center" wrapText="1"/>
    </xf>
    <xf numFmtId="0" fontId="37" fillId="0" borderId="25" xfId="39" applyFont="1" applyBorder="1" applyAlignment="1">
      <alignment horizontal="center" vertical="center" wrapText="1"/>
    </xf>
    <xf numFmtId="0" fontId="37" fillId="0" borderId="20" xfId="39" applyFont="1" applyBorder="1" applyAlignment="1">
      <alignment horizontal="center" vertical="center" wrapText="1"/>
    </xf>
    <xf numFmtId="0" fontId="37" fillId="0" borderId="26" xfId="39" applyFont="1" applyBorder="1" applyAlignment="1">
      <alignment horizontal="center" vertical="center" wrapText="1"/>
    </xf>
    <xf numFmtId="0" fontId="37" fillId="0" borderId="27" xfId="39" applyFont="1" applyBorder="1" applyAlignment="1">
      <alignment horizontal="center" vertical="center" wrapText="1"/>
    </xf>
    <xf numFmtId="0" fontId="37" fillId="0" borderId="0" xfId="39" applyFont="1" applyBorder="1" applyAlignment="1">
      <alignment horizontal="center" vertical="center" wrapText="1"/>
    </xf>
    <xf numFmtId="0" fontId="37" fillId="0" borderId="28" xfId="39" applyFont="1" applyBorder="1" applyAlignment="1">
      <alignment horizontal="center" vertical="center" wrapText="1"/>
    </xf>
    <xf numFmtId="0" fontId="37" fillId="0" borderId="19" xfId="39" applyFont="1" applyBorder="1" applyAlignment="1">
      <alignment horizontal="center" vertical="center" wrapText="1"/>
    </xf>
    <xf numFmtId="0" fontId="37" fillId="0" borderId="12" xfId="39" applyFont="1" applyBorder="1" applyAlignment="1">
      <alignment horizontal="center" vertical="center" wrapText="1"/>
    </xf>
    <xf numFmtId="0" fontId="37" fillId="0" borderId="13" xfId="39" applyFont="1" applyBorder="1" applyAlignment="1">
      <alignment horizontal="center" vertical="center" wrapText="1"/>
    </xf>
    <xf numFmtId="3" fontId="36" fillId="0" borderId="25" xfId="39" applyNumberFormat="1" applyFont="1" applyBorder="1" applyAlignment="1">
      <alignment horizontal="center" vertical="center" wrapText="1"/>
    </xf>
    <xf numFmtId="3" fontId="36" fillId="0" borderId="26" xfId="39" applyNumberFormat="1" applyFont="1" applyBorder="1" applyAlignment="1">
      <alignment horizontal="center" vertical="center" wrapText="1"/>
    </xf>
    <xf numFmtId="3" fontId="36" fillId="0" borderId="27" xfId="39" applyNumberFormat="1" applyFont="1" applyBorder="1" applyAlignment="1">
      <alignment horizontal="center" vertical="center" wrapText="1"/>
    </xf>
    <xf numFmtId="3" fontId="36" fillId="0" borderId="28" xfId="39" applyNumberFormat="1" applyFont="1" applyBorder="1" applyAlignment="1">
      <alignment horizontal="center" vertical="center" wrapText="1"/>
    </xf>
    <xf numFmtId="3" fontId="36" fillId="0" borderId="19" xfId="39" applyNumberFormat="1" applyFont="1" applyBorder="1" applyAlignment="1">
      <alignment horizontal="center" vertical="center" wrapText="1"/>
    </xf>
    <xf numFmtId="3" fontId="36" fillId="0" borderId="13" xfId="39" applyNumberFormat="1" applyFont="1" applyBorder="1" applyAlignment="1">
      <alignment horizontal="center" vertical="center" wrapText="1"/>
    </xf>
    <xf numFmtId="0" fontId="36" fillId="0" borderId="25" xfId="39" applyFont="1" applyFill="1" applyBorder="1" applyAlignment="1">
      <alignment horizontal="center" vertical="center" wrapText="1"/>
    </xf>
    <xf numFmtId="0" fontId="36" fillId="0" borderId="20" xfId="39" applyFont="1" applyFill="1" applyBorder="1" applyAlignment="1">
      <alignment horizontal="center" vertical="center" wrapText="1"/>
    </xf>
    <xf numFmtId="0" fontId="36" fillId="0" borderId="0" xfId="39" applyFont="1" applyFill="1" applyBorder="1" applyAlignment="1">
      <alignment horizontal="center" vertical="center" wrapText="1"/>
    </xf>
    <xf numFmtId="0" fontId="36" fillId="0" borderId="12" xfId="39" applyFont="1" applyFill="1" applyBorder="1" applyAlignment="1">
      <alignment horizontal="center" vertical="center" wrapText="1"/>
    </xf>
    <xf numFmtId="0" fontId="37" fillId="26" borderId="23" xfId="39" applyFont="1" applyFill="1" applyBorder="1" applyAlignment="1">
      <alignment horizontal="center" vertical="center" wrapText="1"/>
    </xf>
    <xf numFmtId="0" fontId="37" fillId="26" borderId="24" xfId="39" applyFont="1" applyFill="1" applyBorder="1" applyAlignment="1">
      <alignment horizontal="center" vertical="center" wrapText="1"/>
    </xf>
    <xf numFmtId="0" fontId="36" fillId="0" borderId="23" xfId="39" applyFont="1" applyBorder="1" applyAlignment="1">
      <alignment horizontal="center" vertical="center" wrapText="1"/>
    </xf>
    <xf numFmtId="0" fontId="36" fillId="0" borderId="24" xfId="39" applyFont="1" applyBorder="1" applyAlignment="1">
      <alignment horizontal="center" vertical="center" wrapText="1"/>
    </xf>
    <xf numFmtId="0" fontId="36" fillId="0" borderId="15" xfId="39" applyFont="1" applyBorder="1" applyAlignment="1">
      <alignment horizontal="center" vertical="center" wrapText="1"/>
    </xf>
    <xf numFmtId="0" fontId="37" fillId="26" borderId="18" xfId="39" applyFont="1" applyFill="1" applyBorder="1" applyAlignment="1">
      <alignment horizontal="center" vertical="center" wrapText="1"/>
    </xf>
    <xf numFmtId="0" fontId="37" fillId="26" borderId="11" xfId="39" applyFont="1" applyFill="1" applyBorder="1" applyAlignment="1">
      <alignment horizontal="center" vertical="center" wrapText="1"/>
    </xf>
    <xf numFmtId="0" fontId="37" fillId="26" borderId="10" xfId="39" applyFont="1" applyFill="1" applyBorder="1" applyAlignment="1">
      <alignment horizontal="center" vertical="center" wrapText="1"/>
    </xf>
    <xf numFmtId="0" fontId="20" fillId="0" borderId="0" xfId="39" applyFont="1" applyAlignment="1">
      <alignment horizontal="center"/>
    </xf>
    <xf numFmtId="0" fontId="24" fillId="0" borderId="0" xfId="39" applyFont="1" applyAlignment="1">
      <alignment horizontal="center"/>
    </xf>
    <xf numFmtId="0" fontId="37" fillId="28" borderId="18" xfId="39" applyFont="1" applyFill="1" applyBorder="1" applyAlignment="1">
      <alignment horizontal="left" vertical="center" wrapText="1"/>
    </xf>
    <xf numFmtId="0" fontId="37" fillId="28" borderId="11" xfId="39" applyFont="1" applyFill="1" applyBorder="1" applyAlignment="1">
      <alignment horizontal="left" vertical="center" wrapText="1"/>
    </xf>
    <xf numFmtId="0" fontId="39" fillId="25" borderId="25" xfId="39" applyFont="1" applyFill="1" applyBorder="1" applyAlignment="1">
      <alignment horizontal="center" vertical="center" wrapText="1"/>
    </xf>
    <xf numFmtId="0" fontId="39" fillId="25" borderId="20" xfId="39" applyFont="1" applyFill="1" applyBorder="1" applyAlignment="1">
      <alignment horizontal="center" vertical="center" wrapText="1"/>
    </xf>
    <xf numFmtId="0" fontId="39" fillId="25" borderId="26" xfId="39" applyFont="1" applyFill="1" applyBorder="1" applyAlignment="1">
      <alignment horizontal="center" vertical="center" wrapText="1"/>
    </xf>
    <xf numFmtId="0" fontId="36" fillId="27" borderId="25" xfId="39" applyFont="1" applyFill="1" applyBorder="1" applyAlignment="1">
      <alignment horizontal="center" vertical="center" wrapText="1"/>
    </xf>
    <xf numFmtId="0" fontId="36" fillId="27" borderId="20" xfId="39" applyFont="1" applyFill="1" applyBorder="1" applyAlignment="1">
      <alignment horizontal="center" vertical="center" wrapText="1"/>
    </xf>
    <xf numFmtId="0" fontId="36" fillId="27" borderId="26" xfId="39" applyFont="1" applyFill="1" applyBorder="1" applyAlignment="1">
      <alignment horizontal="center" vertical="center" wrapText="1"/>
    </xf>
    <xf numFmtId="0" fontId="36" fillId="27" borderId="27" xfId="39" applyFont="1" applyFill="1" applyBorder="1" applyAlignment="1">
      <alignment horizontal="center" vertical="center" wrapText="1"/>
    </xf>
    <xf numFmtId="0" fontId="36" fillId="27" borderId="0" xfId="39" applyFont="1" applyFill="1" applyBorder="1" applyAlignment="1">
      <alignment horizontal="center" vertical="center" wrapText="1"/>
    </xf>
    <xf numFmtId="0" fontId="36" fillId="27" borderId="28" xfId="39" applyFont="1" applyFill="1" applyBorder="1" applyAlignment="1">
      <alignment horizontal="center" vertical="center" wrapText="1"/>
    </xf>
    <xf numFmtId="0" fontId="36" fillId="27" borderId="19" xfId="39" applyFont="1" applyFill="1" applyBorder="1" applyAlignment="1">
      <alignment horizontal="center" vertical="center" wrapText="1"/>
    </xf>
    <xf numFmtId="0" fontId="36" fillId="27" borderId="12" xfId="39" applyFont="1" applyFill="1" applyBorder="1" applyAlignment="1">
      <alignment horizontal="center" vertical="center" wrapText="1"/>
    </xf>
    <xf numFmtId="0" fontId="36" fillId="27" borderId="13" xfId="39" applyFont="1" applyFill="1" applyBorder="1" applyAlignment="1">
      <alignment horizontal="center" vertical="center" wrapText="1"/>
    </xf>
    <xf numFmtId="0" fontId="21" fillId="0" borderId="0" xfId="39" applyFont="1" applyAlignment="1">
      <alignment horizontal="center"/>
    </xf>
    <xf numFmtId="0" fontId="23" fillId="0" borderId="0" xfId="39" applyFont="1" applyAlignment="1">
      <alignment horizontal="center"/>
    </xf>
    <xf numFmtId="0" fontId="36" fillId="28" borderId="18" xfId="39" applyFont="1" applyFill="1" applyBorder="1" applyAlignment="1">
      <alignment horizontal="center"/>
    </xf>
    <xf numFmtId="0" fontId="36" fillId="28" borderId="11" xfId="39" applyFont="1" applyFill="1" applyBorder="1" applyAlignment="1">
      <alignment horizontal="center"/>
    </xf>
    <xf numFmtId="0" fontId="36" fillId="28" borderId="10" xfId="39" applyFont="1" applyFill="1" applyBorder="1" applyAlignment="1">
      <alignment horizontal="center"/>
    </xf>
    <xf numFmtId="0" fontId="37" fillId="0" borderId="18" xfId="39" applyFont="1" applyFill="1" applyBorder="1" applyAlignment="1">
      <alignment horizontal="left" vertical="center" wrapText="1"/>
    </xf>
    <xf numFmtId="0" fontId="37" fillId="0" borderId="11" xfId="39" applyFont="1" applyFill="1" applyBorder="1" applyAlignment="1">
      <alignment horizontal="left" vertical="center" wrapText="1"/>
    </xf>
    <xf numFmtId="0" fontId="37" fillId="0" borderId="10" xfId="39" applyFont="1" applyFill="1" applyBorder="1" applyAlignment="1">
      <alignment horizontal="left" vertical="center" wrapText="1"/>
    </xf>
    <xf numFmtId="0" fontId="37" fillId="0" borderId="19" xfId="39" applyFont="1" applyFill="1" applyBorder="1" applyAlignment="1">
      <alignment horizontal="left" vertical="center" wrapText="1"/>
    </xf>
    <xf numFmtId="0" fontId="37" fillId="0" borderId="12" xfId="39" applyFont="1" applyFill="1" applyBorder="1" applyAlignment="1">
      <alignment horizontal="left" vertical="center" wrapText="1"/>
    </xf>
    <xf numFmtId="0" fontId="37" fillId="0" borderId="13" xfId="39" applyFont="1" applyFill="1" applyBorder="1" applyAlignment="1">
      <alignment horizontal="left" vertical="center" wrapText="1"/>
    </xf>
    <xf numFmtId="0" fontId="39" fillId="25" borderId="14" xfId="39" applyFont="1" applyFill="1" applyBorder="1" applyAlignment="1">
      <alignment horizontal="center" vertical="center" wrapText="1"/>
    </xf>
    <xf numFmtId="4" fontId="44" fillId="32" borderId="18" xfId="39" applyNumberFormat="1" applyFont="1" applyFill="1" applyBorder="1" applyAlignment="1">
      <alignment horizontal="center" vertical="top" wrapText="1"/>
    </xf>
    <xf numFmtId="0" fontId="44" fillId="32" borderId="10" xfId="39" applyFont="1" applyFill="1" applyBorder="1" applyAlignment="1">
      <alignment horizontal="center" vertical="top" wrapText="1"/>
    </xf>
    <xf numFmtId="0" fontId="31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45" fillId="32" borderId="18" xfId="39" applyFont="1" applyFill="1" applyBorder="1" applyAlignment="1">
      <alignment vertical="top" wrapText="1"/>
    </xf>
    <xf numFmtId="0" fontId="45" fillId="32" borderId="11" xfId="39" applyFont="1" applyFill="1" applyBorder="1" applyAlignment="1">
      <alignment vertical="top" wrapText="1"/>
    </xf>
    <xf numFmtId="4" fontId="46" fillId="32" borderId="18" xfId="39" applyNumberFormat="1" applyFont="1" applyFill="1" applyBorder="1" applyAlignment="1">
      <alignment horizontal="center" vertical="center" wrapText="1"/>
    </xf>
    <xf numFmtId="0" fontId="46" fillId="32" borderId="10" xfId="39" applyFont="1" applyFill="1" applyBorder="1" applyAlignment="1">
      <alignment horizontal="center" vertical="center" wrapText="1"/>
    </xf>
    <xf numFmtId="0" fontId="46" fillId="0" borderId="0" xfId="39" applyFont="1" applyFill="1" applyBorder="1" applyAlignment="1">
      <alignment vertical="top" wrapText="1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49" builtinId="3"/>
    <cellStyle name="Millares 2" xfId="33"/>
    <cellStyle name="Millares 2 2" xfId="50"/>
    <cellStyle name="Millares_Hoja1_1" xfId="34"/>
    <cellStyle name="Neutral" xfId="35" builtinId="28" customBuiltin="1"/>
    <cellStyle name="Normal" xfId="0" builtinId="0"/>
    <cellStyle name="Normal 2" xfId="36"/>
    <cellStyle name="Normal 7" xfId="37"/>
    <cellStyle name="Normal 8" xfId="38"/>
    <cellStyle name="Normal_Hoja1" xfId="39"/>
    <cellStyle name="Notas" xfId="40" builtinId="10" customBuiltin="1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0</xdr:row>
      <xdr:rowOff>0</xdr:rowOff>
    </xdr:from>
    <xdr:to>
      <xdr:col>3</xdr:col>
      <xdr:colOff>523875</xdr:colOff>
      <xdr:row>3</xdr:row>
      <xdr:rowOff>152400</xdr:rowOff>
    </xdr:to>
    <xdr:pic>
      <xdr:nvPicPr>
        <xdr:cNvPr id="1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6860" y="190500"/>
          <a:ext cx="69325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122144</xdr:colOff>
      <xdr:row>0</xdr:row>
      <xdr:rowOff>52106</xdr:rowOff>
    </xdr:from>
    <xdr:to>
      <xdr:col>3</xdr:col>
      <xdr:colOff>817469</xdr:colOff>
      <xdr:row>4</xdr:row>
      <xdr:rowOff>38099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4994" y="52106"/>
          <a:ext cx="695325" cy="671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topLeftCell="A36" zoomScale="115" zoomScaleNormal="115" workbookViewId="0">
      <selection activeCell="D46" sqref="D46"/>
    </sheetView>
  </sheetViews>
  <sheetFormatPr baseColWidth="10" defaultRowHeight="15"/>
  <cols>
    <col min="1" max="1" width="30.28515625" style="6" customWidth="1"/>
    <col min="2" max="2" width="26.5703125" style="6" customWidth="1"/>
    <col min="3" max="3" width="16.140625" style="6" customWidth="1"/>
    <col min="4" max="4" width="18.5703125" style="6" customWidth="1"/>
    <col min="5" max="6" width="9.7109375" style="6" bestFit="1" customWidth="1"/>
    <col min="7" max="7" width="9.28515625" style="6" bestFit="1" customWidth="1"/>
    <col min="8" max="8" width="9.42578125" bestFit="1" customWidth="1"/>
    <col min="9" max="9" width="17.5703125" customWidth="1"/>
  </cols>
  <sheetData>
    <row r="1" spans="1:9" ht="15" customHeight="1">
      <c r="A1" s="8"/>
      <c r="B1" s="8"/>
      <c r="C1" s="8"/>
      <c r="D1" s="8"/>
      <c r="E1" s="8"/>
      <c r="F1" s="8"/>
      <c r="G1" s="8"/>
    </row>
    <row r="2" spans="1:9" ht="15" customHeight="1">
      <c r="A2" s="8"/>
      <c r="B2" s="8"/>
      <c r="C2" s="8"/>
      <c r="D2" s="8"/>
      <c r="E2" s="8"/>
      <c r="F2" s="8"/>
      <c r="G2" s="8"/>
    </row>
    <row r="3" spans="1:9" ht="15" customHeight="1">
      <c r="A3" s="8"/>
      <c r="B3" s="8"/>
      <c r="C3" s="8"/>
      <c r="D3" s="8"/>
      <c r="E3" s="8"/>
      <c r="F3" s="8"/>
      <c r="G3" s="8"/>
    </row>
    <row r="4" spans="1:9" ht="15" customHeight="1">
      <c r="A4" s="8"/>
      <c r="B4" s="8"/>
      <c r="C4" s="8" t="s">
        <v>22</v>
      </c>
      <c r="D4" s="8"/>
      <c r="E4" s="8"/>
      <c r="F4" s="8"/>
      <c r="G4" s="8"/>
    </row>
    <row r="5" spans="1:9" ht="15" customHeight="1">
      <c r="A5" s="174" t="s">
        <v>21</v>
      </c>
      <c r="B5" s="174"/>
      <c r="C5" s="174"/>
      <c r="D5" s="174"/>
      <c r="E5" s="174"/>
      <c r="F5" s="174"/>
      <c r="G5" s="174"/>
      <c r="H5" s="174"/>
      <c r="I5" s="174"/>
    </row>
    <row r="6" spans="1:9" ht="13.5">
      <c r="A6" s="133" t="s">
        <v>23</v>
      </c>
      <c r="B6" s="133"/>
      <c r="C6" s="133"/>
      <c r="D6" s="133"/>
      <c r="E6" s="133"/>
      <c r="F6" s="133"/>
      <c r="G6" s="133"/>
      <c r="H6" s="133"/>
      <c r="I6" s="133"/>
    </row>
    <row r="7" spans="1:9" ht="17.25">
      <c r="A7" s="189" t="s">
        <v>19</v>
      </c>
      <c r="B7" s="189"/>
      <c r="C7" s="189"/>
      <c r="D7" s="189"/>
      <c r="E7" s="189"/>
      <c r="F7" s="189"/>
      <c r="G7" s="189"/>
      <c r="H7" s="189"/>
      <c r="I7" s="189"/>
    </row>
    <row r="8" spans="1:9" s="9" customFormat="1" ht="13.5">
      <c r="A8" s="133" t="s">
        <v>24</v>
      </c>
      <c r="B8" s="133"/>
      <c r="C8" s="133"/>
      <c r="D8" s="133"/>
      <c r="E8" s="133"/>
      <c r="F8" s="133"/>
      <c r="G8" s="133"/>
      <c r="H8" s="133"/>
      <c r="I8" s="133"/>
    </row>
    <row r="9" spans="1:9" ht="15.75">
      <c r="A9" s="190" t="s">
        <v>148</v>
      </c>
      <c r="B9" s="190"/>
      <c r="C9" s="190"/>
      <c r="D9" s="190"/>
      <c r="E9" s="190"/>
      <c r="F9" s="190"/>
      <c r="G9" s="190"/>
      <c r="H9" s="190"/>
      <c r="I9" s="190"/>
    </row>
    <row r="10" spans="1:9" ht="13.5">
      <c r="A10" s="1"/>
      <c r="B10" s="1"/>
      <c r="C10" s="1"/>
      <c r="D10" s="1"/>
      <c r="E10" s="1"/>
      <c r="F10" s="1"/>
      <c r="G10" s="1"/>
    </row>
    <row r="11" spans="1:9">
      <c r="A11" s="1"/>
      <c r="B11" s="1"/>
      <c r="C11" s="1"/>
      <c r="D11" s="1"/>
      <c r="G11" s="173" t="s">
        <v>146</v>
      </c>
      <c r="H11" s="173"/>
      <c r="I11" s="173"/>
    </row>
    <row r="12" spans="1:9" ht="14.25" thickBot="1">
      <c r="A12" s="1"/>
      <c r="B12" s="1"/>
      <c r="C12" s="1"/>
      <c r="D12" s="1"/>
      <c r="E12" s="1"/>
      <c r="F12" s="1"/>
      <c r="G12" s="1"/>
    </row>
    <row r="13" spans="1:9" s="23" customFormat="1" thickBot="1">
      <c r="A13" s="191" t="s">
        <v>50</v>
      </c>
      <c r="B13" s="192"/>
      <c r="C13" s="192"/>
      <c r="D13" s="192"/>
      <c r="E13" s="192"/>
      <c r="F13" s="192"/>
      <c r="G13" s="192"/>
      <c r="H13" s="192"/>
      <c r="I13" s="193"/>
    </row>
    <row r="14" spans="1:9" s="23" customFormat="1" ht="16.5" customHeight="1" thickBot="1">
      <c r="A14" s="194" t="s">
        <v>145</v>
      </c>
      <c r="B14" s="195"/>
      <c r="C14" s="195"/>
      <c r="D14" s="195"/>
      <c r="E14" s="195"/>
      <c r="F14" s="195"/>
      <c r="G14" s="195"/>
      <c r="H14" s="195"/>
      <c r="I14" s="196"/>
    </row>
    <row r="15" spans="1:9" s="23" customFormat="1" thickBot="1">
      <c r="A15" s="197" t="s">
        <v>142</v>
      </c>
      <c r="B15" s="198"/>
      <c r="C15" s="198"/>
      <c r="D15" s="198"/>
      <c r="E15" s="198"/>
      <c r="F15" s="198"/>
      <c r="G15" s="198"/>
      <c r="H15" s="198"/>
      <c r="I15" s="199"/>
    </row>
    <row r="16" spans="1:9" s="81" customFormat="1" ht="18.75" customHeight="1" thickBot="1">
      <c r="A16" s="131" t="s">
        <v>1</v>
      </c>
      <c r="B16" s="79" t="s">
        <v>2</v>
      </c>
      <c r="C16" s="80" t="s">
        <v>5</v>
      </c>
      <c r="D16" s="165" t="s">
        <v>3</v>
      </c>
      <c r="E16" s="170" t="s">
        <v>46</v>
      </c>
      <c r="F16" s="171"/>
      <c r="G16" s="171"/>
      <c r="H16" s="171"/>
      <c r="I16" s="172"/>
    </row>
    <row r="17" spans="1:9" s="23" customFormat="1" ht="3" hidden="1" customHeight="1" thickBot="1">
      <c r="A17" s="132"/>
      <c r="B17" s="82" t="s">
        <v>4</v>
      </c>
      <c r="C17" s="83" t="s">
        <v>5</v>
      </c>
      <c r="D17" s="166"/>
      <c r="E17" s="84" t="s">
        <v>6</v>
      </c>
      <c r="F17" s="84" t="s">
        <v>7</v>
      </c>
      <c r="G17" s="84" t="s">
        <v>0</v>
      </c>
      <c r="H17" s="84" t="s">
        <v>6</v>
      </c>
      <c r="I17" s="84" t="s">
        <v>0</v>
      </c>
    </row>
    <row r="18" spans="1:9" s="23" customFormat="1" ht="16.5" customHeight="1" thickBot="1">
      <c r="A18" s="125" t="s">
        <v>52</v>
      </c>
      <c r="B18" s="167" t="s">
        <v>48</v>
      </c>
      <c r="C18" s="167" t="s">
        <v>27</v>
      </c>
      <c r="D18" s="128">
        <v>0</v>
      </c>
      <c r="E18" s="85" t="s">
        <v>141</v>
      </c>
      <c r="F18" s="85" t="s">
        <v>44</v>
      </c>
      <c r="G18" s="85" t="s">
        <v>18</v>
      </c>
      <c r="H18" s="85" t="s">
        <v>45</v>
      </c>
      <c r="I18" s="85" t="s">
        <v>0</v>
      </c>
    </row>
    <row r="19" spans="1:9" s="23" customFormat="1" ht="12">
      <c r="A19" s="126"/>
      <c r="B19" s="168"/>
      <c r="C19" s="168"/>
      <c r="D19" s="129"/>
      <c r="E19" s="120">
        <v>0</v>
      </c>
      <c r="F19" s="120">
        <v>0</v>
      </c>
      <c r="G19" s="120">
        <v>1</v>
      </c>
      <c r="H19" s="120">
        <v>0</v>
      </c>
      <c r="I19" s="120">
        <v>1</v>
      </c>
    </row>
    <row r="20" spans="1:9" s="23" customFormat="1" ht="15" customHeight="1" thickBot="1">
      <c r="A20" s="126"/>
      <c r="B20" s="169"/>
      <c r="C20" s="169"/>
      <c r="D20" s="130"/>
      <c r="E20" s="121"/>
      <c r="F20" s="121"/>
      <c r="G20" s="121"/>
      <c r="H20" s="121"/>
      <c r="I20" s="121"/>
    </row>
    <row r="21" spans="1:9" s="23" customFormat="1" ht="29.25" thickBot="1">
      <c r="A21" s="126"/>
      <c r="B21" s="86" t="s">
        <v>49</v>
      </c>
      <c r="C21" s="86" t="s">
        <v>27</v>
      </c>
      <c r="D21" s="87">
        <v>0</v>
      </c>
      <c r="E21" s="87">
        <v>1</v>
      </c>
      <c r="F21" s="87">
        <v>1</v>
      </c>
      <c r="G21" s="87">
        <v>1</v>
      </c>
      <c r="H21" s="87">
        <v>1</v>
      </c>
      <c r="I21" s="87">
        <v>4</v>
      </c>
    </row>
    <row r="22" spans="1:9" s="23" customFormat="1" ht="29.25" thickBot="1">
      <c r="A22" s="127"/>
      <c r="B22" s="86" t="s">
        <v>143</v>
      </c>
      <c r="C22" s="86" t="s">
        <v>27</v>
      </c>
      <c r="D22" s="88">
        <v>0</v>
      </c>
      <c r="E22" s="88">
        <v>150</v>
      </c>
      <c r="F22" s="88">
        <v>50</v>
      </c>
      <c r="G22" s="88">
        <v>50</v>
      </c>
      <c r="H22" s="88">
        <v>25</v>
      </c>
      <c r="I22" s="89">
        <f>SUM(E22:H22)</f>
        <v>275</v>
      </c>
    </row>
    <row r="23" spans="1:9" s="23" customFormat="1" ht="18" customHeight="1" thickBot="1">
      <c r="A23" s="175" t="s">
        <v>147</v>
      </c>
      <c r="B23" s="176"/>
      <c r="C23" s="176"/>
      <c r="D23" s="176"/>
      <c r="E23" s="176"/>
      <c r="F23" s="176"/>
      <c r="G23" s="176"/>
      <c r="H23" s="176"/>
      <c r="I23" s="176"/>
    </row>
    <row r="24" spans="1:9" s="23" customFormat="1" thickBot="1">
      <c r="A24" s="90" t="s">
        <v>8</v>
      </c>
      <c r="B24" s="90" t="s">
        <v>9</v>
      </c>
      <c r="C24" s="90" t="s">
        <v>10</v>
      </c>
      <c r="D24" s="90" t="s">
        <v>11</v>
      </c>
      <c r="E24" s="177" t="s">
        <v>40</v>
      </c>
      <c r="F24" s="178"/>
      <c r="G24" s="179"/>
      <c r="H24" s="200" t="s">
        <v>12</v>
      </c>
      <c r="I24" s="200"/>
    </row>
    <row r="25" spans="1:9" s="23" customFormat="1" ht="43.5" customHeight="1" thickBot="1">
      <c r="A25" s="125" t="s">
        <v>28</v>
      </c>
      <c r="B25" s="91" t="s">
        <v>53</v>
      </c>
      <c r="C25" s="92" t="s">
        <v>54</v>
      </c>
      <c r="D25" s="93" t="s">
        <v>31</v>
      </c>
      <c r="E25" s="180" t="s">
        <v>144</v>
      </c>
      <c r="F25" s="181"/>
      <c r="G25" s="182"/>
      <c r="H25" s="134">
        <v>182350</v>
      </c>
      <c r="I25" s="135"/>
    </row>
    <row r="26" spans="1:9" s="23" customFormat="1" ht="72" thickBot="1">
      <c r="A26" s="126"/>
      <c r="B26" s="91" t="s">
        <v>95</v>
      </c>
      <c r="C26" s="92" t="s">
        <v>26</v>
      </c>
      <c r="D26" s="93" t="s">
        <v>32</v>
      </c>
      <c r="E26" s="183"/>
      <c r="F26" s="184"/>
      <c r="G26" s="185"/>
      <c r="H26" s="136"/>
      <c r="I26" s="137"/>
    </row>
    <row r="27" spans="1:9" s="23" customFormat="1" ht="57.75" thickBot="1">
      <c r="A27" s="127"/>
      <c r="B27" s="94" t="s">
        <v>13</v>
      </c>
      <c r="C27" s="95" t="s">
        <v>26</v>
      </c>
      <c r="D27" s="96" t="s">
        <v>33</v>
      </c>
      <c r="E27" s="186"/>
      <c r="F27" s="187"/>
      <c r="G27" s="188"/>
      <c r="H27" s="136"/>
      <c r="I27" s="137"/>
    </row>
    <row r="28" spans="1:9" s="23" customFormat="1" ht="43.5" customHeight="1" thickBot="1">
      <c r="A28" s="125" t="s">
        <v>42</v>
      </c>
      <c r="B28" s="97" t="s">
        <v>14</v>
      </c>
      <c r="C28" s="95" t="s">
        <v>54</v>
      </c>
      <c r="D28" s="96" t="s">
        <v>33</v>
      </c>
      <c r="E28" s="161" t="s">
        <v>41</v>
      </c>
      <c r="F28" s="162"/>
      <c r="G28" s="141"/>
      <c r="H28" s="134">
        <v>36402451.030000001</v>
      </c>
      <c r="I28" s="135"/>
    </row>
    <row r="29" spans="1:9" s="23" customFormat="1" ht="43.5" thickBot="1">
      <c r="A29" s="126"/>
      <c r="B29" s="97" t="s">
        <v>15</v>
      </c>
      <c r="C29" s="98" t="s">
        <v>26</v>
      </c>
      <c r="D29" s="96" t="s">
        <v>33</v>
      </c>
      <c r="E29" s="142"/>
      <c r="F29" s="163"/>
      <c r="G29" s="143"/>
      <c r="H29" s="136"/>
      <c r="I29" s="137"/>
    </row>
    <row r="30" spans="1:9" s="23" customFormat="1" ht="57.75" thickBot="1">
      <c r="A30" s="126"/>
      <c r="B30" s="99" t="s">
        <v>30</v>
      </c>
      <c r="C30" s="98" t="s">
        <v>26</v>
      </c>
      <c r="D30" s="96" t="s">
        <v>33</v>
      </c>
      <c r="E30" s="142"/>
      <c r="F30" s="163"/>
      <c r="G30" s="143"/>
      <c r="H30" s="136"/>
      <c r="I30" s="137"/>
    </row>
    <row r="31" spans="1:9" s="23" customFormat="1" ht="57.75" thickBot="1">
      <c r="A31" s="127"/>
      <c r="B31" s="99" t="s">
        <v>86</v>
      </c>
      <c r="C31" s="98" t="s">
        <v>26</v>
      </c>
      <c r="D31" s="96" t="s">
        <v>33</v>
      </c>
      <c r="E31" s="144"/>
      <c r="F31" s="164"/>
      <c r="G31" s="145"/>
      <c r="H31" s="138"/>
      <c r="I31" s="139"/>
    </row>
    <row r="32" spans="1:9" s="23" customFormat="1" ht="43.5" thickBot="1">
      <c r="A32" s="125" t="s">
        <v>25</v>
      </c>
      <c r="B32" s="99" t="s">
        <v>34</v>
      </c>
      <c r="C32" s="98" t="s">
        <v>54</v>
      </c>
      <c r="D32" s="88" t="s">
        <v>33</v>
      </c>
      <c r="E32" s="122" t="s">
        <v>39</v>
      </c>
      <c r="F32" s="123"/>
      <c r="G32" s="124"/>
      <c r="H32" s="140" t="s">
        <v>29</v>
      </c>
      <c r="I32" s="141"/>
    </row>
    <row r="33" spans="1:9" s="23" customFormat="1" ht="72" thickBot="1">
      <c r="A33" s="126"/>
      <c r="B33" s="97" t="s">
        <v>35</v>
      </c>
      <c r="C33" s="98" t="s">
        <v>26</v>
      </c>
      <c r="D33" s="96" t="s">
        <v>33</v>
      </c>
      <c r="E33" s="122"/>
      <c r="F33" s="123"/>
      <c r="G33" s="124"/>
      <c r="H33" s="142"/>
      <c r="I33" s="143"/>
    </row>
    <row r="34" spans="1:9" s="23" customFormat="1" ht="43.5" thickBot="1">
      <c r="A34" s="126"/>
      <c r="B34" s="99" t="s">
        <v>36</v>
      </c>
      <c r="C34" s="98" t="s">
        <v>26</v>
      </c>
      <c r="D34" s="96" t="s">
        <v>33</v>
      </c>
      <c r="E34" s="122"/>
      <c r="F34" s="123"/>
      <c r="G34" s="124"/>
      <c r="H34" s="142"/>
      <c r="I34" s="143"/>
    </row>
    <row r="35" spans="1:9" s="102" customFormat="1" ht="57.75" thickBot="1">
      <c r="A35" s="127"/>
      <c r="B35" s="100" t="s">
        <v>47</v>
      </c>
      <c r="C35" s="93" t="s">
        <v>26</v>
      </c>
      <c r="D35" s="101" t="s">
        <v>37</v>
      </c>
      <c r="E35" s="122"/>
      <c r="F35" s="123"/>
      <c r="G35" s="124"/>
      <c r="H35" s="144"/>
      <c r="I35" s="145"/>
    </row>
    <row r="36" spans="1:9" s="23" customFormat="1" ht="72" thickBot="1">
      <c r="A36" s="125" t="s">
        <v>51</v>
      </c>
      <c r="B36" s="94" t="s">
        <v>16</v>
      </c>
      <c r="C36" s="98" t="s">
        <v>54</v>
      </c>
      <c r="D36" s="103" t="s">
        <v>38</v>
      </c>
      <c r="E36" s="146" t="s">
        <v>43</v>
      </c>
      <c r="F36" s="147"/>
      <c r="G36" s="148"/>
      <c r="H36" s="155">
        <v>3071624.7</v>
      </c>
      <c r="I36" s="156"/>
    </row>
    <row r="37" spans="1:9" s="23" customFormat="1" ht="87" customHeight="1" thickBot="1">
      <c r="A37" s="126"/>
      <c r="B37" s="99" t="s">
        <v>17</v>
      </c>
      <c r="C37" s="98" t="s">
        <v>26</v>
      </c>
      <c r="D37" s="104" t="s">
        <v>33</v>
      </c>
      <c r="E37" s="149"/>
      <c r="F37" s="150"/>
      <c r="G37" s="151"/>
      <c r="H37" s="157"/>
      <c r="I37" s="158"/>
    </row>
    <row r="38" spans="1:9" s="23" customFormat="1" ht="95.25" customHeight="1" thickBot="1">
      <c r="A38" s="127"/>
      <c r="B38" s="97" t="s">
        <v>20</v>
      </c>
      <c r="C38" s="98" t="s">
        <v>26</v>
      </c>
      <c r="D38" s="105" t="s">
        <v>38</v>
      </c>
      <c r="E38" s="152"/>
      <c r="F38" s="153"/>
      <c r="G38" s="154"/>
      <c r="H38" s="159"/>
      <c r="I38" s="160"/>
    </row>
    <row r="39" spans="1:9" s="211" customFormat="1" ht="20.25" customHeight="1" thickBot="1">
      <c r="A39" s="207" t="s">
        <v>89</v>
      </c>
      <c r="B39" s="208"/>
      <c r="C39" s="208"/>
      <c r="D39" s="208"/>
      <c r="E39" s="208"/>
      <c r="F39" s="208"/>
      <c r="G39" s="208"/>
      <c r="H39" s="209">
        <f>SUM(H25:H38)</f>
        <v>39656425.730000004</v>
      </c>
      <c r="I39" s="210"/>
    </row>
    <row r="40" spans="1:9" s="23" customFormat="1" ht="14.25">
      <c r="A40" s="106"/>
      <c r="B40" s="106"/>
      <c r="C40" s="106"/>
      <c r="D40" s="106"/>
      <c r="E40" s="106"/>
      <c r="F40" s="106"/>
      <c r="G40" s="106"/>
    </row>
    <row r="41" spans="1:9" s="23" customFormat="1" ht="14.25">
      <c r="A41" s="107"/>
      <c r="B41" s="107"/>
      <c r="C41" s="107"/>
      <c r="D41" s="108"/>
      <c r="E41" s="108"/>
      <c r="F41" s="108"/>
      <c r="G41" s="108"/>
    </row>
    <row r="42" spans="1:9" s="23" customFormat="1" ht="14.25">
      <c r="A42" s="107"/>
      <c r="B42" s="107"/>
      <c r="C42" s="107"/>
      <c r="D42" s="109"/>
      <c r="E42" s="108"/>
      <c r="F42" s="108"/>
      <c r="G42" s="108"/>
    </row>
    <row r="43" spans="1:9" s="23" customFormat="1" ht="14.25">
      <c r="A43" s="107"/>
      <c r="B43" s="107"/>
      <c r="C43" s="107"/>
      <c r="D43" s="108"/>
      <c r="E43" s="108"/>
      <c r="F43" s="108"/>
      <c r="G43" s="108"/>
    </row>
    <row r="44" spans="1:9" s="23" customFormat="1" ht="14.25">
      <c r="A44" s="107"/>
      <c r="B44" s="110"/>
      <c r="C44" s="107"/>
      <c r="D44" s="108"/>
      <c r="E44" s="108"/>
      <c r="F44" s="108"/>
      <c r="G44" s="108"/>
    </row>
    <row r="45" spans="1:9" s="23" customFormat="1" ht="14.25">
      <c r="A45" s="107"/>
      <c r="B45" s="110"/>
      <c r="C45" s="107"/>
      <c r="D45" s="108"/>
      <c r="E45" s="108"/>
      <c r="F45" s="108"/>
      <c r="G45" s="108"/>
    </row>
    <row r="46" spans="1:9" s="23" customFormat="1" ht="14.25">
      <c r="A46" s="107"/>
      <c r="B46" s="110"/>
      <c r="C46" s="107"/>
      <c r="D46" s="108"/>
      <c r="E46" s="108"/>
      <c r="F46" s="108"/>
      <c r="G46" s="108"/>
    </row>
    <row r="47" spans="1:9" s="23" customFormat="1" ht="14.25">
      <c r="A47" s="107"/>
      <c r="B47" s="110"/>
      <c r="C47" s="107"/>
      <c r="D47" s="108"/>
      <c r="E47" s="108"/>
      <c r="F47" s="108"/>
      <c r="G47" s="108"/>
    </row>
    <row r="48" spans="1:9" s="23" customFormat="1" ht="14.25">
      <c r="A48" s="107"/>
      <c r="B48" s="111"/>
      <c r="C48" s="107"/>
      <c r="D48" s="108"/>
      <c r="E48" s="108"/>
      <c r="F48" s="108"/>
      <c r="G48" s="108"/>
    </row>
    <row r="49" spans="1:7" s="23" customFormat="1" ht="14.25">
      <c r="A49" s="107"/>
      <c r="B49" s="110"/>
      <c r="C49" s="107"/>
      <c r="D49" s="108"/>
      <c r="E49" s="108"/>
      <c r="F49" s="108"/>
      <c r="G49" s="108"/>
    </row>
    <row r="50" spans="1:7">
      <c r="A50" s="3"/>
      <c r="B50" s="4"/>
      <c r="C50" s="3"/>
      <c r="D50" s="2"/>
      <c r="E50" s="2"/>
      <c r="F50" s="2"/>
      <c r="G50" s="2"/>
    </row>
    <row r="51" spans="1:7">
      <c r="A51" s="3"/>
      <c r="B51" s="5"/>
      <c r="C51" s="3"/>
      <c r="D51" s="2"/>
      <c r="E51" s="2"/>
      <c r="F51" s="2"/>
      <c r="G51" s="2"/>
    </row>
    <row r="52" spans="1:7">
      <c r="A52" s="3"/>
      <c r="B52" s="5"/>
      <c r="C52" s="3"/>
      <c r="D52" s="2"/>
      <c r="E52" s="2"/>
      <c r="F52" s="2"/>
      <c r="G52" s="2"/>
    </row>
    <row r="53" spans="1:7">
      <c r="A53" s="3"/>
      <c r="B53" s="4"/>
      <c r="C53" s="3"/>
      <c r="D53" s="2"/>
      <c r="E53" s="2"/>
      <c r="F53" s="2"/>
      <c r="G53" s="2"/>
    </row>
    <row r="54" spans="1:7">
      <c r="A54" s="3"/>
      <c r="B54" s="3"/>
      <c r="C54" s="3"/>
      <c r="D54" s="7"/>
      <c r="E54" s="7"/>
      <c r="F54" s="7"/>
      <c r="G54" s="7"/>
    </row>
    <row r="55" spans="1:7">
      <c r="A55" s="3"/>
      <c r="B55" s="3"/>
      <c r="C55" s="3"/>
      <c r="D55" s="7"/>
      <c r="E55" s="7"/>
      <c r="F55" s="7"/>
      <c r="G55" s="7"/>
    </row>
  </sheetData>
  <mergeCells count="37">
    <mergeCell ref="A5:I5"/>
    <mergeCell ref="A23:I23"/>
    <mergeCell ref="E24:G24"/>
    <mergeCell ref="E25:G27"/>
    <mergeCell ref="A7:I7"/>
    <mergeCell ref="A8:I8"/>
    <mergeCell ref="A9:I9"/>
    <mergeCell ref="A13:I13"/>
    <mergeCell ref="A14:I14"/>
    <mergeCell ref="A15:I15"/>
    <mergeCell ref="H25:I27"/>
    <mergeCell ref="H24:I24"/>
    <mergeCell ref="A18:A22"/>
    <mergeCell ref="A25:A27"/>
    <mergeCell ref="H19:H20"/>
    <mergeCell ref="A36:A38"/>
    <mergeCell ref="D18:D20"/>
    <mergeCell ref="A16:A17"/>
    <mergeCell ref="A6:I6"/>
    <mergeCell ref="H28:I31"/>
    <mergeCell ref="A28:A31"/>
    <mergeCell ref="A32:A35"/>
    <mergeCell ref="H32:I35"/>
    <mergeCell ref="E36:G38"/>
    <mergeCell ref="H36:I38"/>
    <mergeCell ref="E28:G31"/>
    <mergeCell ref="D16:D17"/>
    <mergeCell ref="B18:B20"/>
    <mergeCell ref="C18:C20"/>
    <mergeCell ref="E16:I16"/>
    <mergeCell ref="G11:I11"/>
    <mergeCell ref="H39:I39"/>
    <mergeCell ref="I19:I20"/>
    <mergeCell ref="E32:G35"/>
    <mergeCell ref="E19:E20"/>
    <mergeCell ref="F19:F20"/>
    <mergeCell ref="G19:G20"/>
  </mergeCells>
  <phoneticPr fontId="19" type="noConversion"/>
  <pageMargins left="0.47244094488188981" right="0.27559055118110237" top="0.59055118110236227" bottom="0.59055118110236227" header="0" footer="0.27559055118110237"/>
  <pageSetup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143"/>
  <sheetViews>
    <sheetView topLeftCell="A110" zoomScale="120" zoomScaleNormal="120" workbookViewId="0">
      <selection activeCell="E134" sqref="E134"/>
    </sheetView>
  </sheetViews>
  <sheetFormatPr baseColWidth="10" defaultRowHeight="12.75"/>
  <cols>
    <col min="1" max="1" width="3" customWidth="1"/>
    <col min="2" max="2" width="48.7109375" customWidth="1"/>
    <col min="3" max="3" width="6.5703125" style="17" bestFit="1" customWidth="1"/>
    <col min="4" max="4" width="12.5703125" style="18" bestFit="1" customWidth="1"/>
    <col min="5" max="5" width="13.42578125" style="18" bestFit="1" customWidth="1"/>
    <col min="6" max="6" width="16.28515625" style="17" bestFit="1" customWidth="1"/>
    <col min="7" max="7" width="17.5703125" style="17" bestFit="1" customWidth="1"/>
    <col min="8" max="8" width="10" bestFit="1" customWidth="1"/>
    <col min="9" max="10" width="11.42578125" customWidth="1"/>
    <col min="249" max="249" width="56.7109375" customWidth="1"/>
    <col min="251" max="251" width="15" customWidth="1"/>
    <col min="252" max="252" width="16.85546875" customWidth="1"/>
    <col min="253" max="253" width="20.140625" customWidth="1"/>
    <col min="254" max="254" width="18.28515625" customWidth="1"/>
    <col min="255" max="255" width="15.140625" customWidth="1"/>
    <col min="505" max="505" width="56.7109375" customWidth="1"/>
    <col min="507" max="507" width="15" customWidth="1"/>
    <col min="508" max="508" width="16.85546875" customWidth="1"/>
    <col min="509" max="509" width="20.140625" customWidth="1"/>
    <col min="510" max="510" width="18.28515625" customWidth="1"/>
    <col min="511" max="511" width="15.140625" customWidth="1"/>
    <col min="761" max="761" width="56.7109375" customWidth="1"/>
    <col min="763" max="763" width="15" customWidth="1"/>
    <col min="764" max="764" width="16.85546875" customWidth="1"/>
    <col min="765" max="765" width="20.140625" customWidth="1"/>
    <col min="766" max="766" width="18.28515625" customWidth="1"/>
    <col min="767" max="767" width="15.140625" customWidth="1"/>
    <col min="1017" max="1017" width="56.7109375" customWidth="1"/>
    <col min="1019" max="1019" width="15" customWidth="1"/>
    <col min="1020" max="1020" width="16.85546875" customWidth="1"/>
    <col min="1021" max="1021" width="20.140625" customWidth="1"/>
    <col min="1022" max="1022" width="18.28515625" customWidth="1"/>
    <col min="1023" max="1023" width="15.140625" customWidth="1"/>
    <col min="1273" max="1273" width="56.7109375" customWidth="1"/>
    <col min="1275" max="1275" width="15" customWidth="1"/>
    <col min="1276" max="1276" width="16.85546875" customWidth="1"/>
    <col min="1277" max="1277" width="20.140625" customWidth="1"/>
    <col min="1278" max="1278" width="18.28515625" customWidth="1"/>
    <col min="1279" max="1279" width="15.140625" customWidth="1"/>
    <col min="1529" max="1529" width="56.7109375" customWidth="1"/>
    <col min="1531" max="1531" width="15" customWidth="1"/>
    <col min="1532" max="1532" width="16.85546875" customWidth="1"/>
    <col min="1533" max="1533" width="20.140625" customWidth="1"/>
    <col min="1534" max="1534" width="18.28515625" customWidth="1"/>
    <col min="1535" max="1535" width="15.140625" customWidth="1"/>
    <col min="1785" max="1785" width="56.7109375" customWidth="1"/>
    <col min="1787" max="1787" width="15" customWidth="1"/>
    <col min="1788" max="1788" width="16.85546875" customWidth="1"/>
    <col min="1789" max="1789" width="20.140625" customWidth="1"/>
    <col min="1790" max="1790" width="18.28515625" customWidth="1"/>
    <col min="1791" max="1791" width="15.140625" customWidth="1"/>
    <col min="2041" max="2041" width="56.7109375" customWidth="1"/>
    <col min="2043" max="2043" width="15" customWidth="1"/>
    <col min="2044" max="2044" width="16.85546875" customWidth="1"/>
    <col min="2045" max="2045" width="20.140625" customWidth="1"/>
    <col min="2046" max="2046" width="18.28515625" customWidth="1"/>
    <col min="2047" max="2047" width="15.140625" customWidth="1"/>
    <col min="2297" max="2297" width="56.7109375" customWidth="1"/>
    <col min="2299" max="2299" width="15" customWidth="1"/>
    <col min="2300" max="2300" width="16.85546875" customWidth="1"/>
    <col min="2301" max="2301" width="20.140625" customWidth="1"/>
    <col min="2302" max="2302" width="18.28515625" customWidth="1"/>
    <col min="2303" max="2303" width="15.140625" customWidth="1"/>
    <col min="2553" max="2553" width="56.7109375" customWidth="1"/>
    <col min="2555" max="2555" width="15" customWidth="1"/>
    <col min="2556" max="2556" width="16.85546875" customWidth="1"/>
    <col min="2557" max="2557" width="20.140625" customWidth="1"/>
    <col min="2558" max="2558" width="18.28515625" customWidth="1"/>
    <col min="2559" max="2559" width="15.140625" customWidth="1"/>
    <col min="2809" max="2809" width="56.7109375" customWidth="1"/>
    <col min="2811" max="2811" width="15" customWidth="1"/>
    <col min="2812" max="2812" width="16.85546875" customWidth="1"/>
    <col min="2813" max="2813" width="20.140625" customWidth="1"/>
    <col min="2814" max="2814" width="18.28515625" customWidth="1"/>
    <col min="2815" max="2815" width="15.140625" customWidth="1"/>
    <col min="3065" max="3065" width="56.7109375" customWidth="1"/>
    <col min="3067" max="3067" width="15" customWidth="1"/>
    <col min="3068" max="3068" width="16.85546875" customWidth="1"/>
    <col min="3069" max="3069" width="20.140625" customWidth="1"/>
    <col min="3070" max="3070" width="18.28515625" customWidth="1"/>
    <col min="3071" max="3071" width="15.140625" customWidth="1"/>
    <col min="3321" max="3321" width="56.7109375" customWidth="1"/>
    <col min="3323" max="3323" width="15" customWidth="1"/>
    <col min="3324" max="3324" width="16.85546875" customWidth="1"/>
    <col min="3325" max="3325" width="20.140625" customWidth="1"/>
    <col min="3326" max="3326" width="18.28515625" customWidth="1"/>
    <col min="3327" max="3327" width="15.140625" customWidth="1"/>
    <col min="3577" max="3577" width="56.7109375" customWidth="1"/>
    <col min="3579" max="3579" width="15" customWidth="1"/>
    <col min="3580" max="3580" width="16.85546875" customWidth="1"/>
    <col min="3581" max="3581" width="20.140625" customWidth="1"/>
    <col min="3582" max="3582" width="18.28515625" customWidth="1"/>
    <col min="3583" max="3583" width="15.140625" customWidth="1"/>
    <col min="3833" max="3833" width="56.7109375" customWidth="1"/>
    <col min="3835" max="3835" width="15" customWidth="1"/>
    <col min="3836" max="3836" width="16.85546875" customWidth="1"/>
    <col min="3837" max="3837" width="20.140625" customWidth="1"/>
    <col min="3838" max="3838" width="18.28515625" customWidth="1"/>
    <col min="3839" max="3839" width="15.140625" customWidth="1"/>
    <col min="4089" max="4089" width="56.7109375" customWidth="1"/>
    <col min="4091" max="4091" width="15" customWidth="1"/>
    <col min="4092" max="4092" width="16.85546875" customWidth="1"/>
    <col min="4093" max="4093" width="20.140625" customWidth="1"/>
    <col min="4094" max="4094" width="18.28515625" customWidth="1"/>
    <col min="4095" max="4095" width="15.140625" customWidth="1"/>
    <col min="4345" max="4345" width="56.7109375" customWidth="1"/>
    <col min="4347" max="4347" width="15" customWidth="1"/>
    <col min="4348" max="4348" width="16.85546875" customWidth="1"/>
    <col min="4349" max="4349" width="20.140625" customWidth="1"/>
    <col min="4350" max="4350" width="18.28515625" customWidth="1"/>
    <col min="4351" max="4351" width="15.140625" customWidth="1"/>
    <col min="4601" max="4601" width="56.7109375" customWidth="1"/>
    <col min="4603" max="4603" width="15" customWidth="1"/>
    <col min="4604" max="4604" width="16.85546875" customWidth="1"/>
    <col min="4605" max="4605" width="20.140625" customWidth="1"/>
    <col min="4606" max="4606" width="18.28515625" customWidth="1"/>
    <col min="4607" max="4607" width="15.140625" customWidth="1"/>
    <col min="4857" max="4857" width="56.7109375" customWidth="1"/>
    <col min="4859" max="4859" width="15" customWidth="1"/>
    <col min="4860" max="4860" width="16.85546875" customWidth="1"/>
    <col min="4861" max="4861" width="20.140625" customWidth="1"/>
    <col min="4862" max="4862" width="18.28515625" customWidth="1"/>
    <col min="4863" max="4863" width="15.140625" customWidth="1"/>
    <col min="5113" max="5113" width="56.7109375" customWidth="1"/>
    <col min="5115" max="5115" width="15" customWidth="1"/>
    <col min="5116" max="5116" width="16.85546875" customWidth="1"/>
    <col min="5117" max="5117" width="20.140625" customWidth="1"/>
    <col min="5118" max="5118" width="18.28515625" customWidth="1"/>
    <col min="5119" max="5119" width="15.140625" customWidth="1"/>
    <col min="5369" max="5369" width="56.7109375" customWidth="1"/>
    <col min="5371" max="5371" width="15" customWidth="1"/>
    <col min="5372" max="5372" width="16.85546875" customWidth="1"/>
    <col min="5373" max="5373" width="20.140625" customWidth="1"/>
    <col min="5374" max="5374" width="18.28515625" customWidth="1"/>
    <col min="5375" max="5375" width="15.140625" customWidth="1"/>
    <col min="5625" max="5625" width="56.7109375" customWidth="1"/>
    <col min="5627" max="5627" width="15" customWidth="1"/>
    <col min="5628" max="5628" width="16.85546875" customWidth="1"/>
    <col min="5629" max="5629" width="20.140625" customWidth="1"/>
    <col min="5630" max="5630" width="18.28515625" customWidth="1"/>
    <col min="5631" max="5631" width="15.140625" customWidth="1"/>
    <col min="5881" max="5881" width="56.7109375" customWidth="1"/>
    <col min="5883" max="5883" width="15" customWidth="1"/>
    <col min="5884" max="5884" width="16.85546875" customWidth="1"/>
    <col min="5885" max="5885" width="20.140625" customWidth="1"/>
    <col min="5886" max="5886" width="18.28515625" customWidth="1"/>
    <col min="5887" max="5887" width="15.140625" customWidth="1"/>
    <col min="6137" max="6137" width="56.7109375" customWidth="1"/>
    <col min="6139" max="6139" width="15" customWidth="1"/>
    <col min="6140" max="6140" width="16.85546875" customWidth="1"/>
    <col min="6141" max="6141" width="20.140625" customWidth="1"/>
    <col min="6142" max="6142" width="18.28515625" customWidth="1"/>
    <col min="6143" max="6143" width="15.140625" customWidth="1"/>
    <col min="6393" max="6393" width="56.7109375" customWidth="1"/>
    <col min="6395" max="6395" width="15" customWidth="1"/>
    <col min="6396" max="6396" width="16.85546875" customWidth="1"/>
    <col min="6397" max="6397" width="20.140625" customWidth="1"/>
    <col min="6398" max="6398" width="18.28515625" customWidth="1"/>
    <col min="6399" max="6399" width="15.140625" customWidth="1"/>
    <col min="6649" max="6649" width="56.7109375" customWidth="1"/>
    <col min="6651" max="6651" width="15" customWidth="1"/>
    <col min="6652" max="6652" width="16.85546875" customWidth="1"/>
    <col min="6653" max="6653" width="20.140625" customWidth="1"/>
    <col min="6654" max="6654" width="18.28515625" customWidth="1"/>
    <col min="6655" max="6655" width="15.140625" customWidth="1"/>
    <col min="6905" max="6905" width="56.7109375" customWidth="1"/>
    <col min="6907" max="6907" width="15" customWidth="1"/>
    <col min="6908" max="6908" width="16.85546875" customWidth="1"/>
    <col min="6909" max="6909" width="20.140625" customWidth="1"/>
    <col min="6910" max="6910" width="18.28515625" customWidth="1"/>
    <col min="6911" max="6911" width="15.140625" customWidth="1"/>
    <col min="7161" max="7161" width="56.7109375" customWidth="1"/>
    <col min="7163" max="7163" width="15" customWidth="1"/>
    <col min="7164" max="7164" width="16.85546875" customWidth="1"/>
    <col min="7165" max="7165" width="20.140625" customWidth="1"/>
    <col min="7166" max="7166" width="18.28515625" customWidth="1"/>
    <col min="7167" max="7167" width="15.140625" customWidth="1"/>
    <col min="7417" max="7417" width="56.7109375" customWidth="1"/>
    <col min="7419" max="7419" width="15" customWidth="1"/>
    <col min="7420" max="7420" width="16.85546875" customWidth="1"/>
    <col min="7421" max="7421" width="20.140625" customWidth="1"/>
    <col min="7422" max="7422" width="18.28515625" customWidth="1"/>
    <col min="7423" max="7423" width="15.140625" customWidth="1"/>
    <col min="7673" max="7673" width="56.7109375" customWidth="1"/>
    <col min="7675" max="7675" width="15" customWidth="1"/>
    <col min="7676" max="7676" width="16.85546875" customWidth="1"/>
    <col min="7677" max="7677" width="20.140625" customWidth="1"/>
    <col min="7678" max="7678" width="18.28515625" customWidth="1"/>
    <col min="7679" max="7679" width="15.140625" customWidth="1"/>
    <col min="7929" max="7929" width="56.7109375" customWidth="1"/>
    <col min="7931" max="7931" width="15" customWidth="1"/>
    <col min="7932" max="7932" width="16.85546875" customWidth="1"/>
    <col min="7933" max="7933" width="20.140625" customWidth="1"/>
    <col min="7934" max="7934" width="18.28515625" customWidth="1"/>
    <col min="7935" max="7935" width="15.140625" customWidth="1"/>
    <col min="8185" max="8185" width="56.7109375" customWidth="1"/>
    <col min="8187" max="8187" width="15" customWidth="1"/>
    <col min="8188" max="8188" width="16.85546875" customWidth="1"/>
    <col min="8189" max="8189" width="20.140625" customWidth="1"/>
    <col min="8190" max="8190" width="18.28515625" customWidth="1"/>
    <col min="8191" max="8191" width="15.140625" customWidth="1"/>
    <col min="8441" max="8441" width="56.7109375" customWidth="1"/>
    <col min="8443" max="8443" width="15" customWidth="1"/>
    <col min="8444" max="8444" width="16.85546875" customWidth="1"/>
    <col min="8445" max="8445" width="20.140625" customWidth="1"/>
    <col min="8446" max="8446" width="18.28515625" customWidth="1"/>
    <col min="8447" max="8447" width="15.140625" customWidth="1"/>
    <col min="8697" max="8697" width="56.7109375" customWidth="1"/>
    <col min="8699" max="8699" width="15" customWidth="1"/>
    <col min="8700" max="8700" width="16.85546875" customWidth="1"/>
    <col min="8701" max="8701" width="20.140625" customWidth="1"/>
    <col min="8702" max="8702" width="18.28515625" customWidth="1"/>
    <col min="8703" max="8703" width="15.140625" customWidth="1"/>
    <col min="8953" max="8953" width="56.7109375" customWidth="1"/>
    <col min="8955" max="8955" width="15" customWidth="1"/>
    <col min="8956" max="8956" width="16.85546875" customWidth="1"/>
    <col min="8957" max="8957" width="20.140625" customWidth="1"/>
    <col min="8958" max="8958" width="18.28515625" customWidth="1"/>
    <col min="8959" max="8959" width="15.140625" customWidth="1"/>
    <col min="9209" max="9209" width="56.7109375" customWidth="1"/>
    <col min="9211" max="9211" width="15" customWidth="1"/>
    <col min="9212" max="9212" width="16.85546875" customWidth="1"/>
    <col min="9213" max="9213" width="20.140625" customWidth="1"/>
    <col min="9214" max="9214" width="18.28515625" customWidth="1"/>
    <col min="9215" max="9215" width="15.140625" customWidth="1"/>
    <col min="9465" max="9465" width="56.7109375" customWidth="1"/>
    <col min="9467" max="9467" width="15" customWidth="1"/>
    <col min="9468" max="9468" width="16.85546875" customWidth="1"/>
    <col min="9469" max="9469" width="20.140625" customWidth="1"/>
    <col min="9470" max="9470" width="18.28515625" customWidth="1"/>
    <col min="9471" max="9471" width="15.140625" customWidth="1"/>
    <col min="9721" max="9721" width="56.7109375" customWidth="1"/>
    <col min="9723" max="9723" width="15" customWidth="1"/>
    <col min="9724" max="9724" width="16.85546875" customWidth="1"/>
    <col min="9725" max="9725" width="20.140625" customWidth="1"/>
    <col min="9726" max="9726" width="18.28515625" customWidth="1"/>
    <col min="9727" max="9727" width="15.140625" customWidth="1"/>
    <col min="9977" max="9977" width="56.7109375" customWidth="1"/>
    <col min="9979" max="9979" width="15" customWidth="1"/>
    <col min="9980" max="9980" width="16.85546875" customWidth="1"/>
    <col min="9981" max="9981" width="20.140625" customWidth="1"/>
    <col min="9982" max="9982" width="18.28515625" customWidth="1"/>
    <col min="9983" max="9983" width="15.140625" customWidth="1"/>
    <col min="10233" max="10233" width="56.7109375" customWidth="1"/>
    <col min="10235" max="10235" width="15" customWidth="1"/>
    <col min="10236" max="10236" width="16.85546875" customWidth="1"/>
    <col min="10237" max="10237" width="20.140625" customWidth="1"/>
    <col min="10238" max="10238" width="18.28515625" customWidth="1"/>
    <col min="10239" max="10239" width="15.140625" customWidth="1"/>
    <col min="10489" max="10489" width="56.7109375" customWidth="1"/>
    <col min="10491" max="10491" width="15" customWidth="1"/>
    <col min="10492" max="10492" width="16.85546875" customWidth="1"/>
    <col min="10493" max="10493" width="20.140625" customWidth="1"/>
    <col min="10494" max="10494" width="18.28515625" customWidth="1"/>
    <col min="10495" max="10495" width="15.140625" customWidth="1"/>
    <col min="10745" max="10745" width="56.7109375" customWidth="1"/>
    <col min="10747" max="10747" width="15" customWidth="1"/>
    <col min="10748" max="10748" width="16.85546875" customWidth="1"/>
    <col min="10749" max="10749" width="20.140625" customWidth="1"/>
    <col min="10750" max="10750" width="18.28515625" customWidth="1"/>
    <col min="10751" max="10751" width="15.140625" customWidth="1"/>
    <col min="11001" max="11001" width="56.7109375" customWidth="1"/>
    <col min="11003" max="11003" width="15" customWidth="1"/>
    <col min="11004" max="11004" width="16.85546875" customWidth="1"/>
    <col min="11005" max="11005" width="20.140625" customWidth="1"/>
    <col min="11006" max="11006" width="18.28515625" customWidth="1"/>
    <col min="11007" max="11007" width="15.140625" customWidth="1"/>
    <col min="11257" max="11257" width="56.7109375" customWidth="1"/>
    <col min="11259" max="11259" width="15" customWidth="1"/>
    <col min="11260" max="11260" width="16.85546875" customWidth="1"/>
    <col min="11261" max="11261" width="20.140625" customWidth="1"/>
    <col min="11262" max="11262" width="18.28515625" customWidth="1"/>
    <col min="11263" max="11263" width="15.140625" customWidth="1"/>
    <col min="11513" max="11513" width="56.7109375" customWidth="1"/>
    <col min="11515" max="11515" width="15" customWidth="1"/>
    <col min="11516" max="11516" width="16.85546875" customWidth="1"/>
    <col min="11517" max="11517" width="20.140625" customWidth="1"/>
    <col min="11518" max="11518" width="18.28515625" customWidth="1"/>
    <col min="11519" max="11519" width="15.140625" customWidth="1"/>
    <col min="11769" max="11769" width="56.7109375" customWidth="1"/>
    <col min="11771" max="11771" width="15" customWidth="1"/>
    <col min="11772" max="11772" width="16.85546875" customWidth="1"/>
    <col min="11773" max="11773" width="20.140625" customWidth="1"/>
    <col min="11774" max="11774" width="18.28515625" customWidth="1"/>
    <col min="11775" max="11775" width="15.140625" customWidth="1"/>
    <col min="12025" max="12025" width="56.7109375" customWidth="1"/>
    <col min="12027" max="12027" width="15" customWidth="1"/>
    <col min="12028" max="12028" width="16.85546875" customWidth="1"/>
    <col min="12029" max="12029" width="20.140625" customWidth="1"/>
    <col min="12030" max="12030" width="18.28515625" customWidth="1"/>
    <col min="12031" max="12031" width="15.140625" customWidth="1"/>
    <col min="12281" max="12281" width="56.7109375" customWidth="1"/>
    <col min="12283" max="12283" width="15" customWidth="1"/>
    <col min="12284" max="12284" width="16.85546875" customWidth="1"/>
    <col min="12285" max="12285" width="20.140625" customWidth="1"/>
    <col min="12286" max="12286" width="18.28515625" customWidth="1"/>
    <col min="12287" max="12287" width="15.140625" customWidth="1"/>
    <col min="12537" max="12537" width="56.7109375" customWidth="1"/>
    <col min="12539" max="12539" width="15" customWidth="1"/>
    <col min="12540" max="12540" width="16.85546875" customWidth="1"/>
    <col min="12541" max="12541" width="20.140625" customWidth="1"/>
    <col min="12542" max="12542" width="18.28515625" customWidth="1"/>
    <col min="12543" max="12543" width="15.140625" customWidth="1"/>
    <col min="12793" max="12793" width="56.7109375" customWidth="1"/>
    <col min="12795" max="12795" width="15" customWidth="1"/>
    <col min="12796" max="12796" width="16.85546875" customWidth="1"/>
    <col min="12797" max="12797" width="20.140625" customWidth="1"/>
    <col min="12798" max="12798" width="18.28515625" customWidth="1"/>
    <col min="12799" max="12799" width="15.140625" customWidth="1"/>
    <col min="13049" max="13049" width="56.7109375" customWidth="1"/>
    <col min="13051" max="13051" width="15" customWidth="1"/>
    <col min="13052" max="13052" width="16.85546875" customWidth="1"/>
    <col min="13053" max="13053" width="20.140625" customWidth="1"/>
    <col min="13054" max="13054" width="18.28515625" customWidth="1"/>
    <col min="13055" max="13055" width="15.140625" customWidth="1"/>
    <col min="13305" max="13305" width="56.7109375" customWidth="1"/>
    <col min="13307" max="13307" width="15" customWidth="1"/>
    <col min="13308" max="13308" width="16.85546875" customWidth="1"/>
    <col min="13309" max="13309" width="20.140625" customWidth="1"/>
    <col min="13310" max="13310" width="18.28515625" customWidth="1"/>
    <col min="13311" max="13311" width="15.140625" customWidth="1"/>
    <col min="13561" max="13561" width="56.7109375" customWidth="1"/>
    <col min="13563" max="13563" width="15" customWidth="1"/>
    <col min="13564" max="13564" width="16.85546875" customWidth="1"/>
    <col min="13565" max="13565" width="20.140625" customWidth="1"/>
    <col min="13566" max="13566" width="18.28515625" customWidth="1"/>
    <col min="13567" max="13567" width="15.140625" customWidth="1"/>
    <col min="13817" max="13817" width="56.7109375" customWidth="1"/>
    <col min="13819" max="13819" width="15" customWidth="1"/>
    <col min="13820" max="13820" width="16.85546875" customWidth="1"/>
    <col min="13821" max="13821" width="20.140625" customWidth="1"/>
    <col min="13822" max="13822" width="18.28515625" customWidth="1"/>
    <col min="13823" max="13823" width="15.140625" customWidth="1"/>
    <col min="14073" max="14073" width="56.7109375" customWidth="1"/>
    <col min="14075" max="14075" width="15" customWidth="1"/>
    <col min="14076" max="14076" width="16.85546875" customWidth="1"/>
    <col min="14077" max="14077" width="20.140625" customWidth="1"/>
    <col min="14078" max="14078" width="18.28515625" customWidth="1"/>
    <col min="14079" max="14079" width="15.140625" customWidth="1"/>
    <col min="14329" max="14329" width="56.7109375" customWidth="1"/>
    <col min="14331" max="14331" width="15" customWidth="1"/>
    <col min="14332" max="14332" width="16.85546875" customWidth="1"/>
    <col min="14333" max="14333" width="20.140625" customWidth="1"/>
    <col min="14334" max="14334" width="18.28515625" customWidth="1"/>
    <col min="14335" max="14335" width="15.140625" customWidth="1"/>
    <col min="14585" max="14585" width="56.7109375" customWidth="1"/>
    <col min="14587" max="14587" width="15" customWidth="1"/>
    <col min="14588" max="14588" width="16.85546875" customWidth="1"/>
    <col min="14589" max="14589" width="20.140625" customWidth="1"/>
    <col min="14590" max="14590" width="18.28515625" customWidth="1"/>
    <col min="14591" max="14591" width="15.140625" customWidth="1"/>
    <col min="14841" max="14841" width="56.7109375" customWidth="1"/>
    <col min="14843" max="14843" width="15" customWidth="1"/>
    <col min="14844" max="14844" width="16.85546875" customWidth="1"/>
    <col min="14845" max="14845" width="20.140625" customWidth="1"/>
    <col min="14846" max="14846" width="18.28515625" customWidth="1"/>
    <col min="14847" max="14847" width="15.140625" customWidth="1"/>
    <col min="15097" max="15097" width="56.7109375" customWidth="1"/>
    <col min="15099" max="15099" width="15" customWidth="1"/>
    <col min="15100" max="15100" width="16.85546875" customWidth="1"/>
    <col min="15101" max="15101" width="20.140625" customWidth="1"/>
    <col min="15102" max="15102" width="18.28515625" customWidth="1"/>
    <col min="15103" max="15103" width="15.140625" customWidth="1"/>
    <col min="15353" max="15353" width="56.7109375" customWidth="1"/>
    <col min="15355" max="15355" width="15" customWidth="1"/>
    <col min="15356" max="15356" width="16.85546875" customWidth="1"/>
    <col min="15357" max="15357" width="20.140625" customWidth="1"/>
    <col min="15358" max="15358" width="18.28515625" customWidth="1"/>
    <col min="15359" max="15359" width="15.140625" customWidth="1"/>
    <col min="15609" max="15609" width="56.7109375" customWidth="1"/>
    <col min="15611" max="15611" width="15" customWidth="1"/>
    <col min="15612" max="15612" width="16.85546875" customWidth="1"/>
    <col min="15613" max="15613" width="20.140625" customWidth="1"/>
    <col min="15614" max="15614" width="18.28515625" customWidth="1"/>
    <col min="15615" max="15615" width="15.140625" customWidth="1"/>
    <col min="15865" max="15865" width="56.7109375" customWidth="1"/>
    <col min="15867" max="15867" width="15" customWidth="1"/>
    <col min="15868" max="15868" width="16.85546875" customWidth="1"/>
    <col min="15869" max="15869" width="20.140625" customWidth="1"/>
    <col min="15870" max="15870" width="18.28515625" customWidth="1"/>
    <col min="15871" max="15871" width="15.140625" customWidth="1"/>
    <col min="16121" max="16121" width="56.7109375" customWidth="1"/>
    <col min="16123" max="16123" width="15" customWidth="1"/>
    <col min="16124" max="16124" width="16.85546875" customWidth="1"/>
    <col min="16125" max="16125" width="20.140625" customWidth="1"/>
    <col min="16126" max="16126" width="18.28515625" customWidth="1"/>
    <col min="16127" max="16127" width="15.140625" customWidth="1"/>
  </cols>
  <sheetData>
    <row r="1" spans="2:10" ht="13.5">
      <c r="B1" s="20"/>
      <c r="C1" s="21"/>
      <c r="D1" s="22"/>
      <c r="E1" s="22"/>
      <c r="F1" s="21"/>
      <c r="G1" s="21"/>
      <c r="H1" s="20"/>
    </row>
    <row r="2" spans="2:10" ht="13.5">
      <c r="B2" s="20"/>
      <c r="C2" s="21"/>
      <c r="D2" s="22"/>
      <c r="E2" s="22"/>
      <c r="F2" s="21"/>
      <c r="G2" s="21"/>
      <c r="H2" s="20"/>
    </row>
    <row r="3" spans="2:10" ht="13.5">
      <c r="B3" s="20"/>
      <c r="C3" s="21"/>
      <c r="D3" s="22"/>
      <c r="E3" s="22"/>
      <c r="F3" s="21"/>
      <c r="G3" s="21"/>
      <c r="H3" s="20"/>
    </row>
    <row r="4" spans="2:10" ht="13.5">
      <c r="B4" s="20"/>
      <c r="C4" s="21"/>
      <c r="D4" s="22"/>
      <c r="E4" s="22"/>
      <c r="F4" s="21"/>
      <c r="G4" s="21"/>
      <c r="H4" s="20"/>
    </row>
    <row r="5" spans="2:10" ht="15.75">
      <c r="B5" s="206" t="s">
        <v>79</v>
      </c>
      <c r="C5" s="206"/>
      <c r="D5" s="206"/>
      <c r="E5" s="206"/>
      <c r="F5" s="206"/>
      <c r="G5" s="206"/>
      <c r="H5" s="206"/>
    </row>
    <row r="6" spans="2:10" ht="15.75">
      <c r="B6" s="206" t="s">
        <v>117</v>
      </c>
      <c r="C6" s="206"/>
      <c r="D6" s="206"/>
      <c r="E6" s="206"/>
      <c r="F6" s="206"/>
      <c r="G6" s="206"/>
      <c r="H6" s="206"/>
    </row>
    <row r="7" spans="2:10" ht="15.75">
      <c r="B7" s="206" t="s">
        <v>80</v>
      </c>
      <c r="C7" s="206"/>
      <c r="D7" s="206"/>
      <c r="E7" s="206"/>
      <c r="F7" s="206"/>
      <c r="G7" s="206"/>
      <c r="H7" s="206"/>
    </row>
    <row r="8" spans="2:10" s="78" customFormat="1" ht="12" customHeight="1" thickBot="1">
      <c r="B8" s="77"/>
      <c r="C8" s="77"/>
      <c r="D8" s="77"/>
      <c r="E8" s="77"/>
      <c r="F8" s="77"/>
      <c r="G8" s="77"/>
      <c r="H8" s="77"/>
    </row>
    <row r="9" spans="2:10" s="25" customFormat="1" ht="14.25" thickBot="1">
      <c r="B9" s="203" t="s">
        <v>138</v>
      </c>
      <c r="C9" s="204"/>
      <c r="D9" s="204"/>
      <c r="E9" s="204"/>
      <c r="F9" s="204"/>
      <c r="G9" s="204"/>
      <c r="H9" s="205"/>
      <c r="I9" s="24"/>
      <c r="J9" s="24"/>
    </row>
    <row r="10" spans="2:10" s="25" customFormat="1" ht="14.25" thickBot="1">
      <c r="B10" s="203" t="s">
        <v>139</v>
      </c>
      <c r="C10" s="204"/>
      <c r="D10" s="204"/>
      <c r="E10" s="204"/>
      <c r="F10" s="204"/>
      <c r="G10" s="204"/>
      <c r="H10" s="205"/>
      <c r="I10" s="24"/>
      <c r="J10" s="24"/>
    </row>
    <row r="11" spans="2:10" s="26" customFormat="1" ht="27">
      <c r="B11" s="73" t="s">
        <v>81</v>
      </c>
      <c r="C11" s="72" t="s">
        <v>55</v>
      </c>
      <c r="D11" s="71" t="s">
        <v>140</v>
      </c>
      <c r="E11" s="71" t="s">
        <v>56</v>
      </c>
      <c r="F11" s="73" t="s">
        <v>82</v>
      </c>
      <c r="G11" s="73" t="s">
        <v>83</v>
      </c>
      <c r="H11" s="73" t="s">
        <v>57</v>
      </c>
    </row>
    <row r="12" spans="2:10" s="26" customFormat="1" ht="49.5" customHeight="1">
      <c r="B12" s="27" t="s">
        <v>28</v>
      </c>
      <c r="C12" s="28"/>
      <c r="D12" s="29"/>
      <c r="E12" s="29"/>
      <c r="F12" s="28"/>
      <c r="G12" s="28"/>
      <c r="H12" s="28"/>
    </row>
    <row r="13" spans="2:10" s="26" customFormat="1" ht="27" customHeight="1">
      <c r="B13" s="30" t="s">
        <v>53</v>
      </c>
      <c r="C13" s="31" t="s">
        <v>84</v>
      </c>
      <c r="D13" s="32" t="s">
        <v>84</v>
      </c>
      <c r="E13" s="32" t="s">
        <v>84</v>
      </c>
      <c r="F13" s="31" t="s">
        <v>84</v>
      </c>
      <c r="G13" s="31" t="s">
        <v>79</v>
      </c>
      <c r="H13" s="31" t="s">
        <v>118</v>
      </c>
    </row>
    <row r="14" spans="2:10" s="36" customFormat="1" ht="10.5" customHeight="1">
      <c r="B14" s="33"/>
      <c r="C14" s="34"/>
      <c r="D14" s="35"/>
      <c r="E14" s="35"/>
      <c r="F14" s="34"/>
      <c r="G14" s="34"/>
      <c r="H14" s="34"/>
    </row>
    <row r="15" spans="2:10" s="26" customFormat="1" ht="27">
      <c r="B15" s="30" t="s">
        <v>95</v>
      </c>
      <c r="C15" s="37">
        <v>1080</v>
      </c>
      <c r="D15" s="32">
        <v>12927</v>
      </c>
      <c r="E15" s="32">
        <v>182350</v>
      </c>
      <c r="F15" s="31" t="s">
        <v>84</v>
      </c>
      <c r="G15" s="31" t="s">
        <v>79</v>
      </c>
      <c r="H15" s="31" t="s">
        <v>118</v>
      </c>
    </row>
    <row r="16" spans="2:10" s="36" customFormat="1">
      <c r="B16" s="38" t="s">
        <v>96</v>
      </c>
      <c r="C16" s="39">
        <v>20</v>
      </c>
      <c r="D16" s="40">
        <v>360</v>
      </c>
      <c r="E16" s="40">
        <v>7000</v>
      </c>
      <c r="F16" s="39" t="s">
        <v>97</v>
      </c>
      <c r="G16" s="39" t="s">
        <v>79</v>
      </c>
      <c r="H16" s="39" t="s">
        <v>118</v>
      </c>
    </row>
    <row r="17" spans="2:8" s="36" customFormat="1">
      <c r="B17" s="38" t="s">
        <v>98</v>
      </c>
      <c r="C17" s="39">
        <v>500</v>
      </c>
      <c r="D17" s="40">
        <v>9</v>
      </c>
      <c r="E17" s="40">
        <v>4500</v>
      </c>
      <c r="F17" s="39" t="s">
        <v>97</v>
      </c>
      <c r="G17" s="39" t="s">
        <v>79</v>
      </c>
      <c r="H17" s="39" t="s">
        <v>118</v>
      </c>
    </row>
    <row r="18" spans="2:8" s="36" customFormat="1">
      <c r="B18" s="38" t="s">
        <v>99</v>
      </c>
      <c r="C18" s="39">
        <v>50</v>
      </c>
      <c r="D18" s="40">
        <v>225</v>
      </c>
      <c r="E18" s="40">
        <v>11250</v>
      </c>
      <c r="F18" s="39" t="s">
        <v>97</v>
      </c>
      <c r="G18" s="39" t="s">
        <v>79</v>
      </c>
      <c r="H18" s="39" t="s">
        <v>118</v>
      </c>
    </row>
    <row r="19" spans="2:8" s="36" customFormat="1">
      <c r="B19" s="38" t="s">
        <v>100</v>
      </c>
      <c r="C19" s="39">
        <v>20</v>
      </c>
      <c r="D19" s="40">
        <v>60</v>
      </c>
      <c r="E19" s="40">
        <v>1200</v>
      </c>
      <c r="F19" s="39" t="s">
        <v>97</v>
      </c>
      <c r="G19" s="39" t="s">
        <v>79</v>
      </c>
      <c r="H19" s="39" t="s">
        <v>118</v>
      </c>
    </row>
    <row r="20" spans="2:8" s="36" customFormat="1">
      <c r="B20" s="38" t="s">
        <v>101</v>
      </c>
      <c r="C20" s="39">
        <v>20</v>
      </c>
      <c r="D20" s="40">
        <v>50</v>
      </c>
      <c r="E20" s="40">
        <v>1000</v>
      </c>
      <c r="F20" s="39" t="s">
        <v>97</v>
      </c>
      <c r="G20" s="39" t="s">
        <v>79</v>
      </c>
      <c r="H20" s="39" t="s">
        <v>118</v>
      </c>
    </row>
    <row r="21" spans="2:8" s="36" customFormat="1">
      <c r="B21" s="38" t="s">
        <v>102</v>
      </c>
      <c r="C21" s="39">
        <v>40</v>
      </c>
      <c r="D21" s="40">
        <v>25</v>
      </c>
      <c r="E21" s="40">
        <v>1000</v>
      </c>
      <c r="F21" s="39" t="s">
        <v>97</v>
      </c>
      <c r="G21" s="39" t="s">
        <v>79</v>
      </c>
      <c r="H21" s="39" t="s">
        <v>118</v>
      </c>
    </row>
    <row r="22" spans="2:8" s="36" customFormat="1">
      <c r="B22" s="38" t="s">
        <v>103</v>
      </c>
      <c r="C22" s="39">
        <v>120</v>
      </c>
      <c r="D22" s="40">
        <v>25</v>
      </c>
      <c r="E22" s="40">
        <v>3000</v>
      </c>
      <c r="F22" s="39" t="s">
        <v>97</v>
      </c>
      <c r="G22" s="39" t="s">
        <v>79</v>
      </c>
      <c r="H22" s="39" t="s">
        <v>118</v>
      </c>
    </row>
    <row r="23" spans="2:8" s="36" customFormat="1">
      <c r="B23" s="38" t="s">
        <v>104</v>
      </c>
      <c r="C23" s="39">
        <v>50</v>
      </c>
      <c r="D23" s="40">
        <v>1200</v>
      </c>
      <c r="E23" s="40">
        <v>60000</v>
      </c>
      <c r="F23" s="39" t="s">
        <v>97</v>
      </c>
      <c r="G23" s="39" t="s">
        <v>79</v>
      </c>
      <c r="H23" s="39" t="s">
        <v>118</v>
      </c>
    </row>
    <row r="24" spans="2:8" s="36" customFormat="1">
      <c r="B24" s="38" t="s">
        <v>105</v>
      </c>
      <c r="C24" s="39">
        <v>10</v>
      </c>
      <c r="D24" s="40">
        <v>7600</v>
      </c>
      <c r="E24" s="40">
        <v>76000</v>
      </c>
      <c r="F24" s="39" t="s">
        <v>97</v>
      </c>
      <c r="G24" s="39" t="s">
        <v>79</v>
      </c>
      <c r="H24" s="39" t="s">
        <v>118</v>
      </c>
    </row>
    <row r="25" spans="2:8" s="36" customFormat="1">
      <c r="B25" s="38" t="s">
        <v>106</v>
      </c>
      <c r="C25" s="39">
        <v>4</v>
      </c>
      <c r="D25" s="40">
        <v>975</v>
      </c>
      <c r="E25" s="40">
        <v>3900</v>
      </c>
      <c r="F25" s="39" t="s">
        <v>97</v>
      </c>
      <c r="G25" s="39" t="s">
        <v>79</v>
      </c>
      <c r="H25" s="39" t="s">
        <v>118</v>
      </c>
    </row>
    <row r="26" spans="2:8" s="36" customFormat="1">
      <c r="B26" s="38" t="s">
        <v>107</v>
      </c>
      <c r="C26" s="39">
        <v>60</v>
      </c>
      <c r="D26" s="40">
        <v>150</v>
      </c>
      <c r="E26" s="40">
        <v>9000</v>
      </c>
      <c r="F26" s="39" t="s">
        <v>97</v>
      </c>
      <c r="G26" s="39" t="s">
        <v>79</v>
      </c>
      <c r="H26" s="39" t="s">
        <v>118</v>
      </c>
    </row>
    <row r="27" spans="2:8" s="36" customFormat="1">
      <c r="B27" s="38" t="s">
        <v>108</v>
      </c>
      <c r="C27" s="39">
        <v>3</v>
      </c>
      <c r="D27" s="40">
        <v>1500</v>
      </c>
      <c r="E27" s="40">
        <v>4500</v>
      </c>
      <c r="F27" s="39" t="s">
        <v>97</v>
      </c>
      <c r="G27" s="39" t="s">
        <v>79</v>
      </c>
      <c r="H27" s="39" t="s">
        <v>118</v>
      </c>
    </row>
    <row r="28" spans="2:8" s="36" customFormat="1" ht="13.5">
      <c r="B28" s="33"/>
      <c r="C28" s="34"/>
      <c r="D28" s="35"/>
      <c r="E28" s="35"/>
      <c r="F28" s="34"/>
      <c r="G28" s="34"/>
      <c r="H28" s="34"/>
    </row>
    <row r="29" spans="2:8" s="36" customFormat="1" ht="27">
      <c r="B29" s="30" t="s">
        <v>13</v>
      </c>
      <c r="C29" s="31" t="s">
        <v>84</v>
      </c>
      <c r="D29" s="32" t="s">
        <v>84</v>
      </c>
      <c r="E29" s="32" t="s">
        <v>84</v>
      </c>
      <c r="F29" s="31" t="s">
        <v>84</v>
      </c>
      <c r="G29" s="31" t="s">
        <v>79</v>
      </c>
      <c r="H29" s="31" t="s">
        <v>118</v>
      </c>
    </row>
    <row r="30" spans="2:8" s="36" customFormat="1" ht="6.75" customHeight="1">
      <c r="B30" s="41"/>
      <c r="C30" s="42"/>
      <c r="D30" s="43"/>
      <c r="E30" s="44"/>
      <c r="F30" s="45"/>
      <c r="G30" s="46"/>
      <c r="H30" s="46"/>
    </row>
    <row r="31" spans="2:8" s="36" customFormat="1" ht="36.75" customHeight="1">
      <c r="B31" s="47" t="s">
        <v>42</v>
      </c>
      <c r="C31" s="48"/>
      <c r="D31" s="49"/>
      <c r="E31" s="49">
        <f>E38+E58</f>
        <v>36402451.030000001</v>
      </c>
      <c r="F31" s="48"/>
      <c r="G31" s="48"/>
      <c r="H31" s="48"/>
    </row>
    <row r="32" spans="2:8" s="36" customFormat="1" ht="13.5">
      <c r="B32" s="50"/>
      <c r="C32" s="51"/>
      <c r="D32" s="52"/>
      <c r="E32" s="52"/>
      <c r="F32" s="51"/>
      <c r="G32" s="51"/>
      <c r="H32" s="51"/>
    </row>
    <row r="33" spans="2:8" s="36" customFormat="1" ht="13.5" hidden="1" customHeight="1">
      <c r="B33" s="53"/>
      <c r="C33" s="42"/>
      <c r="D33" s="43"/>
      <c r="E33" s="44"/>
      <c r="F33" s="45"/>
      <c r="G33" s="46"/>
      <c r="H33" s="46"/>
    </row>
    <row r="34" spans="2:8" s="36" customFormat="1" ht="34.5" customHeight="1">
      <c r="B34" s="30" t="s">
        <v>14</v>
      </c>
      <c r="C34" s="31" t="s">
        <v>84</v>
      </c>
      <c r="D34" s="32" t="s">
        <v>84</v>
      </c>
      <c r="E34" s="32" t="s">
        <v>84</v>
      </c>
      <c r="F34" s="31" t="s">
        <v>84</v>
      </c>
      <c r="G34" s="31" t="s">
        <v>79</v>
      </c>
      <c r="H34" s="31" t="s">
        <v>118</v>
      </c>
    </row>
    <row r="35" spans="2:8" s="36" customFormat="1" ht="5.25" customHeight="1">
      <c r="B35" s="33"/>
      <c r="C35" s="54"/>
      <c r="D35" s="55"/>
      <c r="E35" s="56"/>
      <c r="F35" s="57"/>
      <c r="G35" s="34"/>
      <c r="H35" s="34"/>
    </row>
    <row r="36" spans="2:8" s="36" customFormat="1" ht="34.5" customHeight="1">
      <c r="B36" s="30" t="s">
        <v>15</v>
      </c>
      <c r="C36" s="31" t="s">
        <v>84</v>
      </c>
      <c r="D36" s="32" t="s">
        <v>84</v>
      </c>
      <c r="E36" s="32" t="s">
        <v>84</v>
      </c>
      <c r="F36" s="31" t="s">
        <v>84</v>
      </c>
      <c r="G36" s="31" t="s">
        <v>79</v>
      </c>
      <c r="H36" s="31" t="s">
        <v>118</v>
      </c>
    </row>
    <row r="37" spans="2:8" s="36" customFormat="1" ht="6.75" customHeight="1">
      <c r="B37" s="33"/>
      <c r="C37" s="54"/>
      <c r="D37" s="55"/>
      <c r="E37" s="56"/>
      <c r="F37" s="57"/>
      <c r="G37" s="34"/>
      <c r="H37" s="34"/>
    </row>
    <row r="38" spans="2:8" s="36" customFormat="1" ht="27">
      <c r="B38" s="30" t="s">
        <v>135</v>
      </c>
      <c r="C38" s="31">
        <f>SUM(C23:C37)</f>
        <v>127</v>
      </c>
      <c r="D38" s="32">
        <f>SUM(D39:D57)</f>
        <v>6249</v>
      </c>
      <c r="E38" s="32">
        <f>SUM(E39:E57)</f>
        <v>214925</v>
      </c>
      <c r="F38" s="31" t="s">
        <v>84</v>
      </c>
      <c r="G38" s="31" t="s">
        <v>79</v>
      </c>
      <c r="H38" s="31" t="s">
        <v>118</v>
      </c>
    </row>
    <row r="39" spans="2:8" s="36" customFormat="1" ht="15.75" customHeight="1">
      <c r="B39" s="58" t="s">
        <v>96</v>
      </c>
      <c r="C39" s="39">
        <v>50</v>
      </c>
      <c r="D39" s="40">
        <v>360</v>
      </c>
      <c r="E39" s="40">
        <f>(C39*D39)</f>
        <v>18000</v>
      </c>
      <c r="F39" s="39" t="s">
        <v>97</v>
      </c>
      <c r="G39" s="39" t="s">
        <v>79</v>
      </c>
      <c r="H39" s="39" t="s">
        <v>118</v>
      </c>
    </row>
    <row r="40" spans="2:8" s="36" customFormat="1" ht="15.75" customHeight="1">
      <c r="B40" s="58" t="s">
        <v>109</v>
      </c>
      <c r="C40" s="39">
        <v>400</v>
      </c>
      <c r="D40" s="40">
        <v>9</v>
      </c>
      <c r="E40" s="40">
        <f t="shared" ref="E40:E57" si="0">(C40*D40)</f>
        <v>3600</v>
      </c>
      <c r="F40" s="39" t="s">
        <v>97</v>
      </c>
      <c r="G40" s="39" t="s">
        <v>79</v>
      </c>
      <c r="H40" s="39" t="s">
        <v>118</v>
      </c>
    </row>
    <row r="41" spans="2:8" s="36" customFormat="1" ht="15.75" customHeight="1">
      <c r="B41" s="58" t="s">
        <v>99</v>
      </c>
      <c r="C41" s="39">
        <v>50</v>
      </c>
      <c r="D41" s="40">
        <v>225</v>
      </c>
      <c r="E41" s="40">
        <f t="shared" si="0"/>
        <v>11250</v>
      </c>
      <c r="F41" s="39" t="s">
        <v>97</v>
      </c>
      <c r="G41" s="39" t="s">
        <v>79</v>
      </c>
      <c r="H41" s="39" t="s">
        <v>118</v>
      </c>
    </row>
    <row r="42" spans="2:8" s="36" customFormat="1" ht="15.75" customHeight="1">
      <c r="B42" s="58" t="s">
        <v>100</v>
      </c>
      <c r="C42" s="39">
        <v>40</v>
      </c>
      <c r="D42" s="40">
        <v>60</v>
      </c>
      <c r="E42" s="40">
        <f t="shared" si="0"/>
        <v>2400</v>
      </c>
      <c r="F42" s="39" t="s">
        <v>97</v>
      </c>
      <c r="G42" s="39" t="s">
        <v>79</v>
      </c>
      <c r="H42" s="39" t="s">
        <v>118</v>
      </c>
    </row>
    <row r="43" spans="2:8" s="36" customFormat="1" ht="15.75" customHeight="1">
      <c r="B43" s="58" t="s">
        <v>101</v>
      </c>
      <c r="C43" s="39">
        <v>40</v>
      </c>
      <c r="D43" s="40">
        <v>35</v>
      </c>
      <c r="E43" s="40">
        <f t="shared" si="0"/>
        <v>1400</v>
      </c>
      <c r="F43" s="39" t="s">
        <v>97</v>
      </c>
      <c r="G43" s="39" t="s">
        <v>79</v>
      </c>
      <c r="H43" s="39" t="s">
        <v>118</v>
      </c>
    </row>
    <row r="44" spans="2:8" s="36" customFormat="1" ht="15.75" customHeight="1">
      <c r="B44" s="58" t="s">
        <v>110</v>
      </c>
      <c r="C44" s="39">
        <v>40</v>
      </c>
      <c r="D44" s="40">
        <v>25</v>
      </c>
      <c r="E44" s="40">
        <f t="shared" si="0"/>
        <v>1000</v>
      </c>
      <c r="F44" s="39" t="s">
        <v>97</v>
      </c>
      <c r="G44" s="39" t="s">
        <v>79</v>
      </c>
      <c r="H44" s="39" t="s">
        <v>118</v>
      </c>
    </row>
    <row r="45" spans="2:8" s="36" customFormat="1" ht="17.25" customHeight="1">
      <c r="B45" s="58" t="s">
        <v>121</v>
      </c>
      <c r="C45" s="39">
        <v>50</v>
      </c>
      <c r="D45" s="40">
        <v>750</v>
      </c>
      <c r="E45" s="40">
        <f t="shared" si="0"/>
        <v>37500</v>
      </c>
      <c r="F45" s="39" t="s">
        <v>97</v>
      </c>
      <c r="G45" s="39" t="s">
        <v>79</v>
      </c>
      <c r="H45" s="39" t="s">
        <v>118</v>
      </c>
    </row>
    <row r="46" spans="2:8" s="36" customFormat="1" ht="16.5" customHeight="1">
      <c r="B46" s="58" t="s">
        <v>120</v>
      </c>
      <c r="C46" s="39">
        <v>50</v>
      </c>
      <c r="D46" s="40">
        <v>750</v>
      </c>
      <c r="E46" s="40">
        <f t="shared" si="0"/>
        <v>37500</v>
      </c>
      <c r="F46" s="39" t="s">
        <v>97</v>
      </c>
      <c r="G46" s="39" t="s">
        <v>79</v>
      </c>
      <c r="H46" s="39" t="s">
        <v>118</v>
      </c>
    </row>
    <row r="47" spans="2:8" s="36" customFormat="1" ht="15.75" customHeight="1">
      <c r="B47" s="58" t="s">
        <v>119</v>
      </c>
      <c r="C47" s="39">
        <v>25</v>
      </c>
      <c r="D47" s="40">
        <v>1980</v>
      </c>
      <c r="E47" s="40">
        <f t="shared" si="0"/>
        <v>49500</v>
      </c>
      <c r="F47" s="39" t="s">
        <v>97</v>
      </c>
      <c r="G47" s="39" t="s">
        <v>79</v>
      </c>
      <c r="H47" s="39" t="s">
        <v>118</v>
      </c>
    </row>
    <row r="48" spans="2:8" s="36" customFormat="1" ht="17.25" customHeight="1">
      <c r="B48" s="58" t="s">
        <v>128</v>
      </c>
      <c r="C48" s="39">
        <v>20</v>
      </c>
      <c r="D48" s="40">
        <v>110</v>
      </c>
      <c r="E48" s="40">
        <f t="shared" si="0"/>
        <v>2200</v>
      </c>
      <c r="F48" s="39" t="s">
        <v>97</v>
      </c>
      <c r="G48" s="39" t="s">
        <v>79</v>
      </c>
      <c r="H48" s="39" t="s">
        <v>118</v>
      </c>
    </row>
    <row r="49" spans="2:8" s="36" customFormat="1" ht="17.25" customHeight="1">
      <c r="B49" s="58" t="s">
        <v>129</v>
      </c>
      <c r="C49" s="39">
        <v>20</v>
      </c>
      <c r="D49" s="40">
        <v>170</v>
      </c>
      <c r="E49" s="40">
        <f t="shared" ref="E49" si="1">(C49*D49)</f>
        <v>3400</v>
      </c>
      <c r="F49" s="39"/>
      <c r="G49" s="39"/>
      <c r="H49" s="39"/>
    </row>
    <row r="50" spans="2:8" s="36" customFormat="1" ht="16.5" customHeight="1">
      <c r="B50" s="58" t="s">
        <v>111</v>
      </c>
      <c r="C50" s="39">
        <v>5</v>
      </c>
      <c r="D50" s="40">
        <v>25</v>
      </c>
      <c r="E50" s="40">
        <f t="shared" si="0"/>
        <v>125</v>
      </c>
      <c r="F50" s="39" t="s">
        <v>97</v>
      </c>
      <c r="G50" s="39" t="s">
        <v>79</v>
      </c>
      <c r="H50" s="39" t="s">
        <v>118</v>
      </c>
    </row>
    <row r="51" spans="2:8" s="36" customFormat="1" ht="16.5" customHeight="1">
      <c r="B51" s="58" t="s">
        <v>112</v>
      </c>
      <c r="C51" s="39">
        <v>50</v>
      </c>
      <c r="D51" s="40">
        <v>90</v>
      </c>
      <c r="E51" s="40">
        <f t="shared" si="0"/>
        <v>4500</v>
      </c>
      <c r="F51" s="39" t="s">
        <v>97</v>
      </c>
      <c r="G51" s="39" t="s">
        <v>79</v>
      </c>
      <c r="H51" s="39" t="s">
        <v>118</v>
      </c>
    </row>
    <row r="52" spans="2:8" s="36" customFormat="1" ht="16.5" customHeight="1">
      <c r="B52" s="58" t="s">
        <v>113</v>
      </c>
      <c r="C52" s="39">
        <v>50</v>
      </c>
      <c r="D52" s="40">
        <v>225</v>
      </c>
      <c r="E52" s="40">
        <f t="shared" si="0"/>
        <v>11250</v>
      </c>
      <c r="F52" s="39" t="s">
        <v>97</v>
      </c>
      <c r="G52" s="39" t="s">
        <v>79</v>
      </c>
      <c r="H52" s="39" t="s">
        <v>118</v>
      </c>
    </row>
    <row r="53" spans="2:8" s="36" customFormat="1" ht="16.5" customHeight="1">
      <c r="B53" s="58" t="s">
        <v>114</v>
      </c>
      <c r="C53" s="39">
        <v>200</v>
      </c>
      <c r="D53" s="40">
        <v>55</v>
      </c>
      <c r="E53" s="40">
        <f t="shared" si="0"/>
        <v>11000</v>
      </c>
      <c r="F53" s="39" t="s">
        <v>97</v>
      </c>
      <c r="G53" s="39" t="s">
        <v>79</v>
      </c>
      <c r="H53" s="39" t="s">
        <v>118</v>
      </c>
    </row>
    <row r="54" spans="2:8" s="36" customFormat="1" ht="16.5" customHeight="1">
      <c r="B54" s="58" t="s">
        <v>103</v>
      </c>
      <c r="C54" s="39">
        <v>75</v>
      </c>
      <c r="D54" s="40">
        <v>25</v>
      </c>
      <c r="E54" s="40">
        <f t="shared" si="0"/>
        <v>1875</v>
      </c>
      <c r="F54" s="39" t="s">
        <v>97</v>
      </c>
      <c r="G54" s="39" t="s">
        <v>79</v>
      </c>
      <c r="H54" s="39" t="s">
        <v>118</v>
      </c>
    </row>
    <row r="55" spans="2:8" s="36" customFormat="1" ht="16.5" customHeight="1">
      <c r="B55" s="58" t="s">
        <v>115</v>
      </c>
      <c r="C55" s="39">
        <v>10</v>
      </c>
      <c r="D55" s="40">
        <v>55</v>
      </c>
      <c r="E55" s="40">
        <f t="shared" si="0"/>
        <v>550</v>
      </c>
      <c r="F55" s="39" t="s">
        <v>97</v>
      </c>
      <c r="G55" s="39" t="s">
        <v>79</v>
      </c>
      <c r="H55" s="39" t="s">
        <v>118</v>
      </c>
    </row>
    <row r="56" spans="2:8" s="36" customFormat="1" ht="16.5" customHeight="1">
      <c r="B56" s="58" t="s">
        <v>106</v>
      </c>
      <c r="C56" s="39">
        <v>5</v>
      </c>
      <c r="D56" s="40">
        <v>975</v>
      </c>
      <c r="E56" s="40">
        <f t="shared" si="0"/>
        <v>4875</v>
      </c>
      <c r="F56" s="39" t="s">
        <v>97</v>
      </c>
      <c r="G56" s="39" t="s">
        <v>79</v>
      </c>
      <c r="H56" s="39" t="s">
        <v>118</v>
      </c>
    </row>
    <row r="57" spans="2:8" s="36" customFormat="1" ht="16.5" customHeight="1">
      <c r="B57" s="58" t="s">
        <v>116</v>
      </c>
      <c r="C57" s="39">
        <v>40</v>
      </c>
      <c r="D57" s="40">
        <v>325</v>
      </c>
      <c r="E57" s="40">
        <f t="shared" si="0"/>
        <v>13000</v>
      </c>
      <c r="F57" s="39" t="s">
        <v>97</v>
      </c>
      <c r="G57" s="39" t="s">
        <v>79</v>
      </c>
      <c r="H57" s="39" t="s">
        <v>118</v>
      </c>
    </row>
    <row r="58" spans="2:8" s="36" customFormat="1" ht="29.25" customHeight="1">
      <c r="B58" s="30" t="s">
        <v>86</v>
      </c>
      <c r="C58" s="31">
        <v>107</v>
      </c>
      <c r="D58" s="32">
        <f>SUM(D59:D69)</f>
        <v>17223178.039999999</v>
      </c>
      <c r="E58" s="32">
        <f>SUM(E59:E76)</f>
        <v>36187526.030000001</v>
      </c>
      <c r="F58" s="31" t="s">
        <v>87</v>
      </c>
      <c r="G58" s="31" t="s">
        <v>79</v>
      </c>
      <c r="H58" s="31" t="s">
        <v>118</v>
      </c>
    </row>
    <row r="59" spans="2:8" s="36" customFormat="1" ht="25.5" customHeight="1">
      <c r="B59" s="38" t="s">
        <v>149</v>
      </c>
      <c r="C59" s="39">
        <v>3</v>
      </c>
      <c r="D59" s="40">
        <v>3600500</v>
      </c>
      <c r="E59" s="40">
        <f>C59*D59</f>
        <v>10801500</v>
      </c>
      <c r="F59" s="39" t="s">
        <v>87</v>
      </c>
      <c r="G59" s="39" t="s">
        <v>79</v>
      </c>
      <c r="H59" s="39" t="s">
        <v>118</v>
      </c>
    </row>
    <row r="60" spans="2:8" s="36" customFormat="1" ht="17.25" customHeight="1">
      <c r="B60" s="38" t="s">
        <v>137</v>
      </c>
      <c r="C60" s="39">
        <v>7</v>
      </c>
      <c r="D60" s="40">
        <v>1179379.04</v>
      </c>
      <c r="E60" s="40">
        <f t="shared" ref="E60:E69" si="2">C60*D60</f>
        <v>8255653.2800000003</v>
      </c>
      <c r="F60" s="39" t="s">
        <v>87</v>
      </c>
      <c r="G60" s="39" t="s">
        <v>79</v>
      </c>
      <c r="H60" s="39" t="s">
        <v>118</v>
      </c>
    </row>
    <row r="61" spans="2:8" s="36" customFormat="1" ht="15.75" customHeight="1">
      <c r="B61" s="58" t="s">
        <v>122</v>
      </c>
      <c r="C61" s="39">
        <v>30</v>
      </c>
      <c r="D61" s="40">
        <v>85124</v>
      </c>
      <c r="E61" s="40">
        <f t="shared" si="2"/>
        <v>2553720</v>
      </c>
      <c r="F61" s="39" t="s">
        <v>87</v>
      </c>
      <c r="G61" s="39" t="s">
        <v>79</v>
      </c>
      <c r="H61" s="39" t="s">
        <v>118</v>
      </c>
    </row>
    <row r="62" spans="2:8" s="36" customFormat="1" ht="15.75" customHeight="1">
      <c r="B62" s="58" t="s">
        <v>90</v>
      </c>
      <c r="C62" s="39">
        <v>1</v>
      </c>
      <c r="D62" s="40">
        <v>1800000</v>
      </c>
      <c r="E62" s="40">
        <f t="shared" si="2"/>
        <v>1800000</v>
      </c>
      <c r="F62" s="39" t="s">
        <v>87</v>
      </c>
      <c r="G62" s="39" t="s">
        <v>79</v>
      </c>
      <c r="H62" s="39" t="s">
        <v>118</v>
      </c>
    </row>
    <row r="63" spans="2:8" s="36" customFormat="1" ht="15.75" customHeight="1">
      <c r="B63" s="58" t="s">
        <v>91</v>
      </c>
      <c r="C63" s="39">
        <v>1</v>
      </c>
      <c r="D63" s="40">
        <v>800000</v>
      </c>
      <c r="E63" s="40">
        <f t="shared" si="2"/>
        <v>800000</v>
      </c>
      <c r="F63" s="39" t="s">
        <v>87</v>
      </c>
      <c r="G63" s="39" t="s">
        <v>79</v>
      </c>
      <c r="H63" s="39" t="s">
        <v>118</v>
      </c>
    </row>
    <row r="64" spans="2:8" s="36" customFormat="1" ht="15.75" customHeight="1">
      <c r="B64" s="58" t="s">
        <v>94</v>
      </c>
      <c r="C64" s="39">
        <v>1</v>
      </c>
      <c r="D64" s="40">
        <v>600000</v>
      </c>
      <c r="E64" s="40">
        <f t="shared" si="2"/>
        <v>600000</v>
      </c>
      <c r="F64" s="39" t="s">
        <v>87</v>
      </c>
      <c r="G64" s="39" t="s">
        <v>79</v>
      </c>
      <c r="H64" s="39" t="s">
        <v>118</v>
      </c>
    </row>
    <row r="65" spans="2:8" s="36" customFormat="1" ht="17.25" customHeight="1">
      <c r="B65" s="58" t="s">
        <v>85</v>
      </c>
      <c r="C65" s="39">
        <v>1</v>
      </c>
      <c r="D65" s="40">
        <v>8200000</v>
      </c>
      <c r="E65" s="40">
        <f t="shared" si="2"/>
        <v>8200000</v>
      </c>
      <c r="F65" s="39" t="s">
        <v>87</v>
      </c>
      <c r="G65" s="39" t="s">
        <v>79</v>
      </c>
      <c r="H65" s="39" t="s">
        <v>118</v>
      </c>
    </row>
    <row r="66" spans="2:8" s="36" customFormat="1" ht="16.5" customHeight="1">
      <c r="B66" s="58" t="s">
        <v>78</v>
      </c>
      <c r="C66" s="39">
        <v>60</v>
      </c>
      <c r="D66" s="40">
        <v>2000</v>
      </c>
      <c r="E66" s="40">
        <f t="shared" si="2"/>
        <v>120000</v>
      </c>
      <c r="F66" s="39" t="s">
        <v>87</v>
      </c>
      <c r="G66" s="39" t="s">
        <v>79</v>
      </c>
      <c r="H66" s="39" t="s">
        <v>118</v>
      </c>
    </row>
    <row r="67" spans="2:8" s="36" customFormat="1" ht="15.75" customHeight="1">
      <c r="B67" s="58" t="s">
        <v>92</v>
      </c>
      <c r="C67" s="39">
        <v>1</v>
      </c>
      <c r="D67" s="40">
        <v>600000</v>
      </c>
      <c r="E67" s="40">
        <f t="shared" si="2"/>
        <v>600000</v>
      </c>
      <c r="F67" s="39" t="s">
        <v>87</v>
      </c>
      <c r="G67" s="39" t="s">
        <v>79</v>
      </c>
      <c r="H67" s="39" t="s">
        <v>118</v>
      </c>
    </row>
    <row r="68" spans="2:8" s="36" customFormat="1" ht="17.25" customHeight="1">
      <c r="B68" s="58" t="s">
        <v>93</v>
      </c>
      <c r="C68" s="39">
        <v>1</v>
      </c>
      <c r="D68" s="40">
        <v>350000</v>
      </c>
      <c r="E68" s="40">
        <f t="shared" si="2"/>
        <v>350000</v>
      </c>
      <c r="F68" s="39" t="s">
        <v>87</v>
      </c>
      <c r="G68" s="39" t="s">
        <v>79</v>
      </c>
      <c r="H68" s="39" t="s">
        <v>118</v>
      </c>
    </row>
    <row r="69" spans="2:8" s="36" customFormat="1" ht="17.25" customHeight="1">
      <c r="B69" s="58" t="s">
        <v>158</v>
      </c>
      <c r="C69" s="115">
        <v>20</v>
      </c>
      <c r="D69" s="40">
        <v>6175</v>
      </c>
      <c r="E69" s="40">
        <f t="shared" si="2"/>
        <v>123500</v>
      </c>
      <c r="F69" s="39" t="s">
        <v>87</v>
      </c>
      <c r="G69" s="39" t="s">
        <v>79</v>
      </c>
      <c r="H69" s="39" t="s">
        <v>118</v>
      </c>
    </row>
    <row r="70" spans="2:8" s="36" customFormat="1" ht="51">
      <c r="B70" s="119" t="s">
        <v>159</v>
      </c>
      <c r="C70" s="115">
        <v>8</v>
      </c>
      <c r="D70" s="40">
        <v>84744</v>
      </c>
      <c r="E70" s="40">
        <f t="shared" ref="E70" si="3">C70*D70</f>
        <v>677952</v>
      </c>
      <c r="F70" s="39" t="s">
        <v>87</v>
      </c>
      <c r="G70" s="39" t="s">
        <v>79</v>
      </c>
      <c r="H70" s="39" t="s">
        <v>118</v>
      </c>
    </row>
    <row r="71" spans="2:8" s="36" customFormat="1" ht="51">
      <c r="B71" s="119" t="s">
        <v>160</v>
      </c>
      <c r="C71" s="115">
        <v>25</v>
      </c>
      <c r="D71" s="40">
        <v>23358.43</v>
      </c>
      <c r="E71" s="40">
        <f t="shared" ref="E71" si="4">C71*D71</f>
        <v>583960.75</v>
      </c>
      <c r="F71" s="39" t="s">
        <v>87</v>
      </c>
      <c r="G71" s="39" t="s">
        <v>79</v>
      </c>
      <c r="H71" s="39" t="s">
        <v>118</v>
      </c>
    </row>
    <row r="72" spans="2:8" s="36" customFormat="1" ht="17.25" customHeight="1">
      <c r="B72" s="58" t="s">
        <v>161</v>
      </c>
      <c r="C72" s="115">
        <v>10</v>
      </c>
      <c r="D72" s="40">
        <v>7800</v>
      </c>
      <c r="E72" s="40">
        <f t="shared" ref="E72" si="5">C72*D72</f>
        <v>78000</v>
      </c>
      <c r="F72" s="39" t="s">
        <v>87</v>
      </c>
      <c r="G72" s="39" t="s">
        <v>79</v>
      </c>
      <c r="H72" s="39" t="s">
        <v>118</v>
      </c>
    </row>
    <row r="73" spans="2:8" s="36" customFormat="1" ht="17.25" customHeight="1">
      <c r="B73" s="112" t="s">
        <v>162</v>
      </c>
      <c r="C73" s="115">
        <v>12</v>
      </c>
      <c r="D73" s="40">
        <v>9541</v>
      </c>
      <c r="E73" s="40">
        <f t="shared" ref="E73" si="6">C73*D73</f>
        <v>114492</v>
      </c>
      <c r="F73" s="39" t="s">
        <v>87</v>
      </c>
      <c r="G73" s="39" t="s">
        <v>79</v>
      </c>
      <c r="H73" s="39" t="s">
        <v>118</v>
      </c>
    </row>
    <row r="74" spans="2:8" s="36" customFormat="1" ht="17.25" customHeight="1">
      <c r="B74" s="112" t="s">
        <v>163</v>
      </c>
      <c r="C74" s="115">
        <v>28</v>
      </c>
      <c r="D74" s="40">
        <v>9541</v>
      </c>
      <c r="E74" s="40">
        <f t="shared" ref="E74" si="7">C74*D74</f>
        <v>267148</v>
      </c>
      <c r="F74" s="39" t="s">
        <v>87</v>
      </c>
      <c r="G74" s="39" t="s">
        <v>79</v>
      </c>
      <c r="H74" s="39" t="s">
        <v>118</v>
      </c>
    </row>
    <row r="75" spans="2:8" s="36" customFormat="1" ht="25.5">
      <c r="B75" s="114" t="s">
        <v>164</v>
      </c>
      <c r="C75" s="115">
        <v>60</v>
      </c>
      <c r="D75" s="40">
        <v>1680</v>
      </c>
      <c r="E75" s="40">
        <f t="shared" ref="E75:E76" si="8">C75*D75</f>
        <v>100800</v>
      </c>
      <c r="F75" s="39" t="s">
        <v>87</v>
      </c>
      <c r="G75" s="39" t="s">
        <v>79</v>
      </c>
      <c r="H75" s="39" t="s">
        <v>118</v>
      </c>
    </row>
    <row r="76" spans="2:8" s="36" customFormat="1" ht="17.25" customHeight="1">
      <c r="B76" s="112" t="s">
        <v>165</v>
      </c>
      <c r="C76" s="116">
        <v>60</v>
      </c>
      <c r="D76" s="113">
        <v>2680</v>
      </c>
      <c r="E76" s="113">
        <f t="shared" si="8"/>
        <v>160800</v>
      </c>
      <c r="F76" s="39" t="s">
        <v>87</v>
      </c>
      <c r="G76" s="39" t="s">
        <v>79</v>
      </c>
      <c r="H76" s="39" t="s">
        <v>118</v>
      </c>
    </row>
    <row r="77" spans="2:8" s="36" customFormat="1" ht="54">
      <c r="B77" s="59" t="s">
        <v>25</v>
      </c>
      <c r="C77" s="48"/>
      <c r="D77" s="49"/>
      <c r="E77" s="49"/>
      <c r="F77" s="48"/>
      <c r="G77" s="48"/>
      <c r="H77" s="48"/>
    </row>
    <row r="78" spans="2:8" s="36" customFormat="1" ht="13.5">
      <c r="B78" s="51"/>
      <c r="C78" s="51"/>
      <c r="D78" s="52"/>
      <c r="E78" s="52"/>
      <c r="F78" s="51"/>
      <c r="G78" s="51"/>
      <c r="H78" s="51"/>
    </row>
    <row r="79" spans="2:8" s="36" customFormat="1" ht="27">
      <c r="B79" s="30" t="s">
        <v>34</v>
      </c>
      <c r="C79" s="31" t="s">
        <v>84</v>
      </c>
      <c r="D79" s="32" t="s">
        <v>84</v>
      </c>
      <c r="E79" s="32" t="s">
        <v>84</v>
      </c>
      <c r="F79" s="31" t="s">
        <v>84</v>
      </c>
      <c r="G79" s="31" t="s">
        <v>79</v>
      </c>
      <c r="H79" s="31" t="s">
        <v>118</v>
      </c>
    </row>
    <row r="80" spans="2:8" s="36" customFormat="1" ht="13.5">
      <c r="B80" s="33"/>
      <c r="C80" s="34"/>
      <c r="D80" s="35"/>
      <c r="E80" s="35"/>
      <c r="F80" s="34"/>
      <c r="G80" s="34"/>
      <c r="H80" s="34"/>
    </row>
    <row r="81" spans="2:8" s="36" customFormat="1" ht="40.5">
      <c r="B81" s="30" t="s">
        <v>35</v>
      </c>
      <c r="C81" s="31" t="s">
        <v>84</v>
      </c>
      <c r="D81" s="32" t="s">
        <v>84</v>
      </c>
      <c r="E81" s="32" t="s">
        <v>84</v>
      </c>
      <c r="F81" s="31" t="s">
        <v>84</v>
      </c>
      <c r="G81" s="31" t="s">
        <v>79</v>
      </c>
      <c r="H81" s="31" t="s">
        <v>118</v>
      </c>
    </row>
    <row r="82" spans="2:8" s="36" customFormat="1" ht="13.5">
      <c r="B82" s="33"/>
      <c r="C82" s="34"/>
      <c r="D82" s="35"/>
      <c r="E82" s="35"/>
      <c r="F82" s="34"/>
      <c r="G82" s="34"/>
      <c r="H82" s="34"/>
    </row>
    <row r="83" spans="2:8" s="36" customFormat="1" ht="27">
      <c r="B83" s="30" t="s">
        <v>36</v>
      </c>
      <c r="C83" s="31" t="s">
        <v>84</v>
      </c>
      <c r="D83" s="32" t="s">
        <v>84</v>
      </c>
      <c r="E83" s="32" t="s">
        <v>84</v>
      </c>
      <c r="F83" s="31" t="s">
        <v>84</v>
      </c>
      <c r="G83" s="31" t="s">
        <v>79</v>
      </c>
      <c r="H83" s="31" t="s">
        <v>118</v>
      </c>
    </row>
    <row r="84" spans="2:8" s="36" customFormat="1" ht="13.5">
      <c r="B84" s="33"/>
      <c r="C84" s="34"/>
      <c r="D84" s="60"/>
      <c r="E84" s="60"/>
      <c r="F84" s="34"/>
      <c r="G84" s="34"/>
      <c r="H84" s="34"/>
    </row>
    <row r="85" spans="2:8" s="36" customFormat="1" ht="27">
      <c r="B85" s="30" t="s">
        <v>47</v>
      </c>
      <c r="C85" s="31" t="s">
        <v>84</v>
      </c>
      <c r="D85" s="32" t="s">
        <v>84</v>
      </c>
      <c r="E85" s="32" t="s">
        <v>84</v>
      </c>
      <c r="F85" s="31" t="s">
        <v>84</v>
      </c>
      <c r="G85" s="31" t="s">
        <v>79</v>
      </c>
      <c r="H85" s="31" t="s">
        <v>118</v>
      </c>
    </row>
    <row r="86" spans="2:8" s="36" customFormat="1" ht="15" customHeight="1">
      <c r="B86" s="41"/>
      <c r="C86" s="42"/>
      <c r="D86" s="43"/>
      <c r="E86" s="44"/>
      <c r="F86" s="45"/>
      <c r="G86" s="46"/>
      <c r="H86" s="46"/>
    </row>
    <row r="87" spans="2:8" s="36" customFormat="1" ht="54">
      <c r="B87" s="61" t="s">
        <v>127</v>
      </c>
      <c r="C87" s="48"/>
      <c r="D87" s="62"/>
      <c r="E87" s="62"/>
      <c r="F87" s="48"/>
      <c r="G87" s="48"/>
      <c r="H87" s="59"/>
    </row>
    <row r="88" spans="2:8" s="36" customFormat="1" ht="14.25" customHeight="1">
      <c r="B88" s="41"/>
      <c r="C88" s="42"/>
      <c r="D88" s="43"/>
      <c r="E88" s="44"/>
      <c r="F88" s="45"/>
      <c r="G88" s="46"/>
      <c r="H88" s="46"/>
    </row>
    <row r="89" spans="2:8" s="36" customFormat="1" ht="27">
      <c r="B89" s="30" t="s">
        <v>16</v>
      </c>
      <c r="C89" s="31" t="s">
        <v>84</v>
      </c>
      <c r="D89" s="32" t="s">
        <v>84</v>
      </c>
      <c r="E89" s="32" t="s">
        <v>84</v>
      </c>
      <c r="F89" s="31" t="s">
        <v>84</v>
      </c>
      <c r="G89" s="31" t="s">
        <v>79</v>
      </c>
      <c r="H89" s="31" t="s">
        <v>118</v>
      </c>
    </row>
    <row r="90" spans="2:8" s="36" customFormat="1">
      <c r="B90" s="63"/>
      <c r="C90" s="46"/>
      <c r="D90" s="64"/>
      <c r="E90" s="64"/>
      <c r="F90" s="46"/>
      <c r="G90" s="46"/>
      <c r="H90" s="63"/>
    </row>
    <row r="91" spans="2:8" s="36" customFormat="1" ht="27">
      <c r="B91" s="30" t="s">
        <v>17</v>
      </c>
      <c r="C91" s="37">
        <f>SUM(C92:C129)</f>
        <v>1046</v>
      </c>
      <c r="D91" s="65">
        <f>SUM(D92:D129)</f>
        <v>540878.34</v>
      </c>
      <c r="E91" s="65">
        <f>SUM(E92:E130)</f>
        <v>3071624.6999999997</v>
      </c>
      <c r="F91" s="31" t="s">
        <v>87</v>
      </c>
      <c r="G91" s="31" t="s">
        <v>79</v>
      </c>
      <c r="H91" s="31" t="s">
        <v>118</v>
      </c>
    </row>
    <row r="92" spans="2:8" s="66" customFormat="1" ht="15.75" customHeight="1">
      <c r="B92" s="38" t="s">
        <v>123</v>
      </c>
      <c r="C92" s="39">
        <v>200</v>
      </c>
      <c r="D92" s="40">
        <v>235</v>
      </c>
      <c r="E92" s="40">
        <f>C92*D92</f>
        <v>47000</v>
      </c>
      <c r="F92" s="39" t="s">
        <v>87</v>
      </c>
      <c r="G92" s="39" t="s">
        <v>79</v>
      </c>
      <c r="H92" s="39" t="s">
        <v>118</v>
      </c>
    </row>
    <row r="93" spans="2:8" s="66" customFormat="1" ht="15.75" customHeight="1">
      <c r="B93" s="38" t="s">
        <v>124</v>
      </c>
      <c r="C93" s="39">
        <v>100</v>
      </c>
      <c r="D93" s="40">
        <v>280.17</v>
      </c>
      <c r="E93" s="40">
        <f t="shared" ref="E93:E129" si="9">C93*D93</f>
        <v>28017</v>
      </c>
      <c r="F93" s="39" t="s">
        <v>87</v>
      </c>
      <c r="G93" s="39" t="s">
        <v>79</v>
      </c>
      <c r="H93" s="39" t="s">
        <v>118</v>
      </c>
    </row>
    <row r="94" spans="2:8" s="66" customFormat="1" ht="15.75" customHeight="1">
      <c r="B94" s="38" t="s">
        <v>58</v>
      </c>
      <c r="C94" s="39">
        <v>30</v>
      </c>
      <c r="D94" s="40">
        <v>150</v>
      </c>
      <c r="E94" s="40">
        <f t="shared" si="9"/>
        <v>4500</v>
      </c>
      <c r="F94" s="39" t="s">
        <v>87</v>
      </c>
      <c r="G94" s="39" t="s">
        <v>79</v>
      </c>
      <c r="H94" s="39" t="s">
        <v>118</v>
      </c>
    </row>
    <row r="95" spans="2:8" s="66" customFormat="1" ht="15.75" customHeight="1">
      <c r="B95" s="117" t="s">
        <v>131</v>
      </c>
      <c r="C95" s="39">
        <v>40</v>
      </c>
      <c r="D95" s="40">
        <v>529.1</v>
      </c>
      <c r="E95" s="40">
        <f t="shared" si="9"/>
        <v>21164</v>
      </c>
      <c r="F95" s="39" t="s">
        <v>87</v>
      </c>
      <c r="G95" s="39" t="s">
        <v>79</v>
      </c>
      <c r="H95" s="39" t="s">
        <v>118</v>
      </c>
    </row>
    <row r="96" spans="2:8" s="66" customFormat="1" ht="15.75" customHeight="1">
      <c r="B96" s="117" t="s">
        <v>132</v>
      </c>
      <c r="C96" s="39">
        <v>40</v>
      </c>
      <c r="D96" s="40">
        <v>682.77</v>
      </c>
      <c r="E96" s="40">
        <f t="shared" si="9"/>
        <v>27310.799999999999</v>
      </c>
      <c r="F96" s="39" t="s">
        <v>87</v>
      </c>
      <c r="G96" s="39" t="s">
        <v>79</v>
      </c>
      <c r="H96" s="39" t="s">
        <v>118</v>
      </c>
    </row>
    <row r="97" spans="2:11" s="66" customFormat="1" ht="15.75" customHeight="1">
      <c r="B97" s="38" t="s">
        <v>126</v>
      </c>
      <c r="C97" s="39">
        <v>150</v>
      </c>
      <c r="D97" s="40">
        <v>2900</v>
      </c>
      <c r="E97" s="40">
        <f t="shared" si="9"/>
        <v>435000</v>
      </c>
      <c r="F97" s="39" t="s">
        <v>87</v>
      </c>
      <c r="G97" s="39" t="s">
        <v>79</v>
      </c>
      <c r="H97" s="39" t="s">
        <v>118</v>
      </c>
    </row>
    <row r="98" spans="2:11" s="66" customFormat="1" ht="17.25" customHeight="1">
      <c r="B98" s="38" t="s">
        <v>125</v>
      </c>
      <c r="C98" s="39">
        <v>150</v>
      </c>
      <c r="D98" s="40">
        <v>2848</v>
      </c>
      <c r="E98" s="40">
        <f t="shared" si="9"/>
        <v>427200</v>
      </c>
      <c r="F98" s="39" t="s">
        <v>87</v>
      </c>
      <c r="G98" s="39" t="s">
        <v>79</v>
      </c>
      <c r="H98" s="39" t="s">
        <v>118</v>
      </c>
    </row>
    <row r="99" spans="2:11" s="66" customFormat="1" ht="16.5" customHeight="1">
      <c r="B99" s="38" t="s">
        <v>59</v>
      </c>
      <c r="C99" s="39">
        <v>20</v>
      </c>
      <c r="D99" s="40">
        <v>60</v>
      </c>
      <c r="E99" s="40">
        <f t="shared" si="9"/>
        <v>1200</v>
      </c>
      <c r="F99" s="39" t="s">
        <v>87</v>
      </c>
      <c r="G99" s="39" t="s">
        <v>79</v>
      </c>
      <c r="H99" s="39" t="s">
        <v>118</v>
      </c>
    </row>
    <row r="100" spans="2:11" s="66" customFormat="1" ht="15.75" customHeight="1">
      <c r="B100" s="38" t="s">
        <v>60</v>
      </c>
      <c r="C100" s="39">
        <v>20</v>
      </c>
      <c r="D100" s="40">
        <v>150</v>
      </c>
      <c r="E100" s="40">
        <f t="shared" si="9"/>
        <v>3000</v>
      </c>
      <c r="F100" s="39" t="s">
        <v>87</v>
      </c>
      <c r="G100" s="39" t="s">
        <v>79</v>
      </c>
      <c r="H100" s="39" t="s">
        <v>118</v>
      </c>
    </row>
    <row r="101" spans="2:11" s="66" customFormat="1">
      <c r="B101" s="58" t="s">
        <v>150</v>
      </c>
      <c r="C101" s="39">
        <v>1</v>
      </c>
      <c r="D101" s="40">
        <v>2305</v>
      </c>
      <c r="E101" s="40">
        <f t="shared" si="9"/>
        <v>2305</v>
      </c>
      <c r="F101" s="39" t="s">
        <v>87</v>
      </c>
      <c r="G101" s="39" t="s">
        <v>79</v>
      </c>
      <c r="H101" s="39" t="s">
        <v>118</v>
      </c>
    </row>
    <row r="102" spans="2:11" s="66" customFormat="1" ht="17.25" customHeight="1">
      <c r="B102" s="38" t="s">
        <v>61</v>
      </c>
      <c r="C102" s="39">
        <v>50</v>
      </c>
      <c r="D102" s="40">
        <v>300</v>
      </c>
      <c r="E102" s="40">
        <f t="shared" si="9"/>
        <v>15000</v>
      </c>
      <c r="F102" s="39" t="s">
        <v>87</v>
      </c>
      <c r="G102" s="39" t="s">
        <v>79</v>
      </c>
      <c r="H102" s="39" t="s">
        <v>118</v>
      </c>
    </row>
    <row r="103" spans="2:11" s="66" customFormat="1" ht="15.75" customHeight="1">
      <c r="B103" s="38" t="s">
        <v>62</v>
      </c>
      <c r="C103" s="39">
        <v>20</v>
      </c>
      <c r="D103" s="40">
        <v>425</v>
      </c>
      <c r="E103" s="40">
        <f t="shared" si="9"/>
        <v>8500</v>
      </c>
      <c r="F103" s="39" t="s">
        <v>87</v>
      </c>
      <c r="G103" s="39" t="s">
        <v>79</v>
      </c>
      <c r="H103" s="39" t="s">
        <v>118</v>
      </c>
      <c r="K103" s="67">
        <f>+I103*J103*6</f>
        <v>0</v>
      </c>
    </row>
    <row r="104" spans="2:11" s="66" customFormat="1" ht="15.75" customHeight="1">
      <c r="B104" s="38" t="s">
        <v>63</v>
      </c>
      <c r="C104" s="39">
        <v>100</v>
      </c>
      <c r="D104" s="40">
        <v>100</v>
      </c>
      <c r="E104" s="40">
        <f t="shared" si="9"/>
        <v>10000</v>
      </c>
      <c r="F104" s="39" t="s">
        <v>87</v>
      </c>
      <c r="G104" s="39" t="s">
        <v>79</v>
      </c>
      <c r="H104" s="39" t="s">
        <v>118</v>
      </c>
    </row>
    <row r="105" spans="2:11" s="66" customFormat="1" ht="15.75" customHeight="1">
      <c r="B105" s="38" t="s">
        <v>154</v>
      </c>
      <c r="C105" s="39">
        <v>4</v>
      </c>
      <c r="D105" s="40">
        <v>260000</v>
      </c>
      <c r="E105" s="40">
        <f t="shared" si="9"/>
        <v>1040000</v>
      </c>
      <c r="F105" s="39" t="s">
        <v>87</v>
      </c>
      <c r="G105" s="39" t="s">
        <v>79</v>
      </c>
      <c r="H105" s="39" t="s">
        <v>118</v>
      </c>
    </row>
    <row r="106" spans="2:11" s="66" customFormat="1" ht="15.75" customHeight="1">
      <c r="B106" s="38" t="s">
        <v>64</v>
      </c>
      <c r="C106" s="39">
        <v>3</v>
      </c>
      <c r="D106" s="40">
        <v>4000</v>
      </c>
      <c r="E106" s="40">
        <f t="shared" si="9"/>
        <v>12000</v>
      </c>
      <c r="F106" s="39" t="s">
        <v>87</v>
      </c>
      <c r="G106" s="39" t="s">
        <v>79</v>
      </c>
      <c r="H106" s="39" t="s">
        <v>118</v>
      </c>
    </row>
    <row r="107" spans="2:11" s="66" customFormat="1" ht="15.75" customHeight="1">
      <c r="B107" s="38" t="s">
        <v>65</v>
      </c>
      <c r="C107" s="39">
        <v>2</v>
      </c>
      <c r="D107" s="40">
        <v>39000</v>
      </c>
      <c r="E107" s="40">
        <f t="shared" si="9"/>
        <v>78000</v>
      </c>
      <c r="F107" s="39" t="s">
        <v>87</v>
      </c>
      <c r="G107" s="39" t="s">
        <v>79</v>
      </c>
      <c r="H107" s="39" t="s">
        <v>118</v>
      </c>
    </row>
    <row r="108" spans="2:11" s="66" customFormat="1" ht="15.75" customHeight="1">
      <c r="B108" s="38" t="s">
        <v>66</v>
      </c>
      <c r="C108" s="39">
        <v>4</v>
      </c>
      <c r="D108" s="40">
        <v>13000</v>
      </c>
      <c r="E108" s="40">
        <f t="shared" si="9"/>
        <v>52000</v>
      </c>
      <c r="F108" s="39" t="s">
        <v>87</v>
      </c>
      <c r="G108" s="39" t="s">
        <v>79</v>
      </c>
      <c r="H108" s="39" t="s">
        <v>118</v>
      </c>
    </row>
    <row r="109" spans="2:11" s="66" customFormat="1" ht="17.25" customHeight="1">
      <c r="B109" s="38" t="s">
        <v>67</v>
      </c>
      <c r="C109" s="39">
        <v>2</v>
      </c>
      <c r="D109" s="40">
        <v>4000</v>
      </c>
      <c r="E109" s="40">
        <f t="shared" si="9"/>
        <v>8000</v>
      </c>
      <c r="F109" s="39" t="s">
        <v>87</v>
      </c>
      <c r="G109" s="39" t="s">
        <v>79</v>
      </c>
      <c r="H109" s="39" t="s">
        <v>118</v>
      </c>
    </row>
    <row r="110" spans="2:11" s="66" customFormat="1" ht="16.5" customHeight="1">
      <c r="B110" s="38" t="s">
        <v>68</v>
      </c>
      <c r="C110" s="39">
        <v>4</v>
      </c>
      <c r="D110" s="40">
        <v>5500</v>
      </c>
      <c r="E110" s="40">
        <f t="shared" si="9"/>
        <v>22000</v>
      </c>
      <c r="F110" s="39" t="s">
        <v>87</v>
      </c>
      <c r="G110" s="39" t="s">
        <v>79</v>
      </c>
      <c r="H110" s="39" t="s">
        <v>118</v>
      </c>
    </row>
    <row r="111" spans="2:11" s="66" customFormat="1" ht="25.5">
      <c r="B111" s="38" t="s">
        <v>155</v>
      </c>
      <c r="C111" s="39">
        <v>20</v>
      </c>
      <c r="D111" s="40">
        <v>8500</v>
      </c>
      <c r="E111" s="40">
        <f t="shared" si="9"/>
        <v>170000</v>
      </c>
      <c r="F111" s="39" t="s">
        <v>87</v>
      </c>
      <c r="G111" s="39" t="s">
        <v>79</v>
      </c>
      <c r="H111" s="39" t="s">
        <v>118</v>
      </c>
    </row>
    <row r="112" spans="2:11" s="66" customFormat="1" ht="17.25" customHeight="1">
      <c r="B112" s="38" t="s">
        <v>69</v>
      </c>
      <c r="C112" s="39">
        <v>2</v>
      </c>
      <c r="D112" s="40">
        <v>1800</v>
      </c>
      <c r="E112" s="40">
        <f t="shared" si="9"/>
        <v>3600</v>
      </c>
      <c r="F112" s="39" t="s">
        <v>87</v>
      </c>
      <c r="G112" s="39" t="s">
        <v>79</v>
      </c>
      <c r="H112" s="39" t="s">
        <v>118</v>
      </c>
    </row>
    <row r="113" spans="2:8" s="66" customFormat="1" ht="17.25" customHeight="1">
      <c r="B113" s="38" t="s">
        <v>70</v>
      </c>
      <c r="C113" s="39">
        <v>1</v>
      </c>
      <c r="D113" s="40">
        <v>25000</v>
      </c>
      <c r="E113" s="40">
        <f t="shared" si="9"/>
        <v>25000</v>
      </c>
      <c r="F113" s="39" t="s">
        <v>87</v>
      </c>
      <c r="G113" s="39" t="s">
        <v>79</v>
      </c>
      <c r="H113" s="39" t="s">
        <v>118</v>
      </c>
    </row>
    <row r="114" spans="2:8" s="66" customFormat="1" ht="15.75" customHeight="1">
      <c r="B114" s="38" t="s">
        <v>71</v>
      </c>
      <c r="C114" s="39">
        <v>4</v>
      </c>
      <c r="D114" s="40">
        <v>3800</v>
      </c>
      <c r="E114" s="40">
        <f t="shared" si="9"/>
        <v>15200</v>
      </c>
      <c r="F114" s="39" t="s">
        <v>87</v>
      </c>
      <c r="G114" s="39" t="s">
        <v>79</v>
      </c>
      <c r="H114" s="39" t="s">
        <v>118</v>
      </c>
    </row>
    <row r="115" spans="2:8" s="66" customFormat="1" ht="15.75" customHeight="1">
      <c r="B115" s="38" t="s">
        <v>151</v>
      </c>
      <c r="C115" s="39">
        <v>3</v>
      </c>
      <c r="D115" s="40">
        <v>8792</v>
      </c>
      <c r="E115" s="40">
        <f t="shared" si="9"/>
        <v>26376</v>
      </c>
      <c r="F115" s="39" t="s">
        <v>87</v>
      </c>
      <c r="G115" s="39" t="s">
        <v>79</v>
      </c>
      <c r="H115" s="39" t="s">
        <v>118</v>
      </c>
    </row>
    <row r="116" spans="2:8" s="66" customFormat="1" ht="15.75" customHeight="1">
      <c r="B116" s="38" t="s">
        <v>130</v>
      </c>
      <c r="C116" s="39">
        <v>3</v>
      </c>
      <c r="D116" s="40">
        <v>12600</v>
      </c>
      <c r="E116" s="40">
        <f t="shared" si="9"/>
        <v>37800</v>
      </c>
      <c r="F116" s="39" t="s">
        <v>87</v>
      </c>
      <c r="G116" s="39" t="s">
        <v>79</v>
      </c>
      <c r="H116" s="39" t="s">
        <v>118</v>
      </c>
    </row>
    <row r="117" spans="2:8" s="66" customFormat="1" ht="15.75" customHeight="1">
      <c r="B117" s="38" t="s">
        <v>152</v>
      </c>
      <c r="C117" s="39">
        <v>3</v>
      </c>
      <c r="D117" s="40">
        <v>5587.3</v>
      </c>
      <c r="E117" s="40">
        <f t="shared" si="9"/>
        <v>16761.900000000001</v>
      </c>
      <c r="F117" s="39" t="s">
        <v>87</v>
      </c>
      <c r="G117" s="39" t="s">
        <v>79</v>
      </c>
      <c r="H117" s="39" t="s">
        <v>118</v>
      </c>
    </row>
    <row r="118" spans="2:8" s="66" customFormat="1" ht="15.75" customHeight="1">
      <c r="B118" s="38" t="s">
        <v>153</v>
      </c>
      <c r="C118" s="39">
        <v>3</v>
      </c>
      <c r="D118" s="40">
        <v>5898</v>
      </c>
      <c r="E118" s="40">
        <f t="shared" si="9"/>
        <v>17694</v>
      </c>
      <c r="F118" s="39" t="s">
        <v>87</v>
      </c>
      <c r="G118" s="39" t="s">
        <v>79</v>
      </c>
      <c r="H118" s="39" t="s">
        <v>118</v>
      </c>
    </row>
    <row r="119" spans="2:8" s="66" customFormat="1" ht="15.75" customHeight="1">
      <c r="B119" s="38" t="s">
        <v>72</v>
      </c>
      <c r="C119" s="39">
        <v>4</v>
      </c>
      <c r="D119" s="40">
        <v>25000</v>
      </c>
      <c r="E119" s="40">
        <f t="shared" si="9"/>
        <v>100000</v>
      </c>
      <c r="F119" s="39" t="s">
        <v>87</v>
      </c>
      <c r="G119" s="39" t="s">
        <v>79</v>
      </c>
      <c r="H119" s="39" t="s">
        <v>118</v>
      </c>
    </row>
    <row r="120" spans="2:8" s="66" customFormat="1" ht="25.5">
      <c r="B120" s="38" t="s">
        <v>166</v>
      </c>
      <c r="C120" s="39">
        <v>1</v>
      </c>
      <c r="D120" s="40">
        <v>38000</v>
      </c>
      <c r="E120" s="40">
        <f t="shared" si="9"/>
        <v>38000</v>
      </c>
      <c r="F120" s="39" t="s">
        <v>87</v>
      </c>
      <c r="G120" s="39" t="s">
        <v>79</v>
      </c>
      <c r="H120" s="39" t="s">
        <v>118</v>
      </c>
    </row>
    <row r="121" spans="2:8" s="66" customFormat="1" ht="16.5" customHeight="1">
      <c r="B121" s="38" t="s">
        <v>73</v>
      </c>
      <c r="C121" s="39">
        <v>2</v>
      </c>
      <c r="D121" s="40">
        <v>7000</v>
      </c>
      <c r="E121" s="40">
        <f t="shared" si="9"/>
        <v>14000</v>
      </c>
      <c r="F121" s="39" t="s">
        <v>87</v>
      </c>
      <c r="G121" s="39" t="s">
        <v>79</v>
      </c>
      <c r="H121" s="39" t="s">
        <v>118</v>
      </c>
    </row>
    <row r="122" spans="2:8" s="66" customFormat="1" ht="15.75" customHeight="1">
      <c r="B122" s="38" t="s">
        <v>74</v>
      </c>
      <c r="C122" s="39">
        <v>2</v>
      </c>
      <c r="D122" s="40">
        <v>8000</v>
      </c>
      <c r="E122" s="40">
        <f t="shared" si="9"/>
        <v>16000</v>
      </c>
      <c r="F122" s="39" t="s">
        <v>87</v>
      </c>
      <c r="G122" s="39" t="s">
        <v>79</v>
      </c>
      <c r="H122" s="39" t="s">
        <v>118</v>
      </c>
    </row>
    <row r="123" spans="2:8" s="66" customFormat="1" ht="17.25" customHeight="1">
      <c r="B123" s="38" t="s">
        <v>75</v>
      </c>
      <c r="C123" s="39">
        <v>6</v>
      </c>
      <c r="D123" s="40">
        <v>6000</v>
      </c>
      <c r="E123" s="40">
        <f t="shared" si="9"/>
        <v>36000</v>
      </c>
      <c r="F123" s="39" t="s">
        <v>87</v>
      </c>
      <c r="G123" s="39" t="s">
        <v>79</v>
      </c>
      <c r="H123" s="39" t="s">
        <v>118</v>
      </c>
    </row>
    <row r="124" spans="2:8" s="66" customFormat="1" ht="17.25" customHeight="1">
      <c r="B124" s="38" t="s">
        <v>156</v>
      </c>
      <c r="C124" s="39">
        <v>6</v>
      </c>
      <c r="D124" s="40">
        <v>34985</v>
      </c>
      <c r="E124" s="40">
        <f t="shared" si="9"/>
        <v>209910</v>
      </c>
      <c r="F124" s="39" t="s">
        <v>87</v>
      </c>
      <c r="G124" s="39" t="s">
        <v>79</v>
      </c>
      <c r="H124" s="39" t="s">
        <v>118</v>
      </c>
    </row>
    <row r="125" spans="2:8" s="66" customFormat="1" ht="15.75" customHeight="1">
      <c r="B125" s="38" t="s">
        <v>76</v>
      </c>
      <c r="C125" s="39">
        <v>10</v>
      </c>
      <c r="D125" s="40">
        <v>615</v>
      </c>
      <c r="E125" s="40">
        <f t="shared" si="9"/>
        <v>6150</v>
      </c>
      <c r="F125" s="39" t="s">
        <v>87</v>
      </c>
      <c r="G125" s="39" t="s">
        <v>79</v>
      </c>
      <c r="H125" s="39" t="s">
        <v>118</v>
      </c>
    </row>
    <row r="126" spans="2:8" s="66" customFormat="1" ht="15.75" customHeight="1">
      <c r="B126" s="38" t="s">
        <v>133</v>
      </c>
      <c r="C126" s="39">
        <v>6</v>
      </c>
      <c r="D126" s="40">
        <v>5596</v>
      </c>
      <c r="E126" s="40">
        <f t="shared" si="9"/>
        <v>33576</v>
      </c>
      <c r="F126" s="39" t="s">
        <v>87</v>
      </c>
      <c r="G126" s="39" t="s">
        <v>79</v>
      </c>
      <c r="H126" s="39" t="s">
        <v>118</v>
      </c>
    </row>
    <row r="127" spans="2:8" s="66" customFormat="1" ht="15.75" customHeight="1">
      <c r="B127" s="117" t="s">
        <v>157</v>
      </c>
      <c r="C127" s="39">
        <v>6</v>
      </c>
      <c r="D127" s="118">
        <v>5200</v>
      </c>
      <c r="E127" s="40">
        <f t="shared" si="9"/>
        <v>31200</v>
      </c>
      <c r="F127" s="39"/>
      <c r="G127" s="39"/>
      <c r="H127" s="39"/>
    </row>
    <row r="128" spans="2:8" s="66" customFormat="1" ht="15.75" customHeight="1">
      <c r="B128" s="117" t="s">
        <v>134</v>
      </c>
      <c r="C128" s="39">
        <v>4</v>
      </c>
      <c r="D128" s="118">
        <v>540</v>
      </c>
      <c r="E128" s="40">
        <f t="shared" ref="E128" si="10">C128*D128</f>
        <v>2160</v>
      </c>
      <c r="F128" s="39"/>
      <c r="G128" s="39"/>
      <c r="H128" s="39"/>
    </row>
    <row r="129" spans="1:73" s="66" customFormat="1" ht="15.75" customHeight="1">
      <c r="B129" s="38" t="s">
        <v>77</v>
      </c>
      <c r="C129" s="39">
        <v>20</v>
      </c>
      <c r="D129" s="40">
        <v>1500</v>
      </c>
      <c r="E129" s="40">
        <f t="shared" si="9"/>
        <v>30000</v>
      </c>
      <c r="F129" s="39" t="s">
        <v>87</v>
      </c>
      <c r="G129" s="39" t="s">
        <v>79</v>
      </c>
      <c r="H129" s="39" t="s">
        <v>118</v>
      </c>
    </row>
    <row r="130" spans="1:73" s="36" customFormat="1" ht="27.75" thickBot="1">
      <c r="B130" s="30" t="s">
        <v>88</v>
      </c>
      <c r="C130" s="31" t="s">
        <v>84</v>
      </c>
      <c r="D130" s="32" t="s">
        <v>84</v>
      </c>
      <c r="E130" s="32" t="s">
        <v>84</v>
      </c>
      <c r="F130" s="31" t="s">
        <v>84</v>
      </c>
      <c r="G130" s="74" t="s">
        <v>79</v>
      </c>
      <c r="H130" s="74" t="s">
        <v>118</v>
      </c>
    </row>
    <row r="131" spans="1:73" s="70" customFormat="1" ht="24" thickBot="1">
      <c r="A131" s="36"/>
      <c r="B131" s="68" t="s">
        <v>136</v>
      </c>
      <c r="C131" s="75"/>
      <c r="D131" s="76"/>
      <c r="E131" s="18"/>
      <c r="F131" s="18"/>
      <c r="G131" s="201">
        <f>E15+E31+E91</f>
        <v>39656425.730000004</v>
      </c>
      <c r="H131" s="202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</row>
    <row r="132" spans="1:73" s="13" customFormat="1">
      <c r="A132" s="11"/>
      <c r="B132"/>
      <c r="C132" s="17"/>
      <c r="D132" s="18"/>
      <c r="E132" s="18"/>
      <c r="F132" s="17"/>
      <c r="G132" s="17"/>
      <c r="H13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</row>
    <row r="133" spans="1:73" s="13" customFormat="1">
      <c r="A133" s="11"/>
      <c r="B133"/>
      <c r="C133" s="17"/>
      <c r="D133" s="18"/>
      <c r="E133" s="18"/>
      <c r="F133" s="17"/>
      <c r="G133" s="17"/>
      <c r="H133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</row>
    <row r="134" spans="1:73" s="13" customFormat="1">
      <c r="A134" s="11"/>
      <c r="B134"/>
      <c r="C134" s="17"/>
      <c r="D134" s="18"/>
      <c r="E134" s="18"/>
      <c r="F134" s="17"/>
      <c r="G134" s="17"/>
      <c r="H13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</row>
    <row r="135" spans="1:73" s="14" customFormat="1">
      <c r="A135" s="16"/>
      <c r="B135"/>
      <c r="C135" s="17"/>
      <c r="D135" s="18"/>
      <c r="E135" s="18"/>
      <c r="F135" s="17"/>
      <c r="G135" s="17"/>
      <c r="H135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:73" s="14" customFormat="1">
      <c r="A136" s="16"/>
      <c r="B136"/>
      <c r="C136" s="17"/>
      <c r="D136" s="18"/>
      <c r="E136" s="18"/>
      <c r="F136" s="17"/>
      <c r="G136" s="17"/>
      <c r="H136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:73" s="14" customFormat="1" ht="14.25">
      <c r="A137" s="16"/>
      <c r="B137"/>
      <c r="C137" s="17"/>
      <c r="D137" s="18"/>
      <c r="E137" s="19"/>
      <c r="F137" s="17"/>
      <c r="G137" s="17"/>
      <c r="H137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:73" s="15" customFormat="1">
      <c r="B138"/>
      <c r="C138" s="17"/>
      <c r="D138" s="18"/>
      <c r="E138" s="18"/>
      <c r="F138" s="17"/>
      <c r="G138" s="17"/>
      <c r="H138"/>
    </row>
    <row r="139" spans="1:73"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:73"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:73"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:73"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:73"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</sheetData>
  <mergeCells count="6">
    <mergeCell ref="G131:H131"/>
    <mergeCell ref="B10:H10"/>
    <mergeCell ref="B5:H5"/>
    <mergeCell ref="B6:H6"/>
    <mergeCell ref="B7:H7"/>
    <mergeCell ref="B9:H9"/>
  </mergeCells>
  <phoneticPr fontId="19" type="noConversion"/>
  <pageMargins left="0.88" right="0.75" top="0.16" bottom="0.16" header="0" footer="0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2017</vt:lpstr>
      <vt:lpstr>PLAN NECESIDADES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</dc:creator>
  <cp:lastModifiedBy>Katty Martinez</cp:lastModifiedBy>
  <cp:lastPrinted>2016-06-30T21:15:04Z</cp:lastPrinted>
  <dcterms:created xsi:type="dcterms:W3CDTF">2013-10-04T15:58:23Z</dcterms:created>
  <dcterms:modified xsi:type="dcterms:W3CDTF">2016-07-05T17:36:52Z</dcterms:modified>
</cp:coreProperties>
</file>