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IMPORTANTE\ARCHIVO DIGITAL DE PLANIFICACION ESTRATEGICA\PLANES OPERATIVOS Y PRESUPUESTO\POA 2017\POA entregados 2017\PREVENTIVA\"/>
    </mc:Choice>
  </mc:AlternateContent>
  <bookViews>
    <workbookView xWindow="0" yWindow="0" windowWidth="19230" windowHeight="7905" tabRatio="586" firstSheet="1" activeTab="1"/>
  </bookViews>
  <sheets>
    <sheet name="PA2" sheetId="4" state="hidden" r:id="rId1"/>
    <sheet name="POA" sheetId="9" r:id="rId2"/>
    <sheet name="PLAN NECESIDADES" sheetId="18" r:id="rId3"/>
    <sheet name="Hoja1" sheetId="19" r:id="rId4"/>
  </sheets>
  <calcPr calcId="152511"/>
</workbook>
</file>

<file path=xl/calcChain.xml><?xml version="1.0" encoding="utf-8"?>
<calcChain xmlns="http://schemas.openxmlformats.org/spreadsheetml/2006/main">
  <c r="E117" i="18" l="1"/>
  <c r="E33" i="18"/>
  <c r="E31" i="18"/>
  <c r="E30" i="18"/>
  <c r="E32" i="18"/>
  <c r="E126" i="18"/>
  <c r="E107" i="18"/>
  <c r="E102" i="18"/>
  <c r="E84" i="18"/>
  <c r="E73" i="18"/>
  <c r="E174" i="18"/>
  <c r="C102" i="18"/>
  <c r="C107" i="18"/>
  <c r="E145" i="18"/>
  <c r="C145" i="18"/>
  <c r="C141" i="18"/>
  <c r="C136" i="18"/>
  <c r="C132" i="18"/>
  <c r="C126" i="18"/>
  <c r="C117" i="18"/>
  <c r="E114" i="18" l="1"/>
  <c r="C155" i="18"/>
  <c r="C196" i="18"/>
  <c r="C186" i="18"/>
  <c r="C174" i="18"/>
  <c r="C170" i="18"/>
  <c r="E162" i="18"/>
  <c r="E156" i="18" s="1"/>
  <c r="C162" i="18"/>
  <c r="E44" i="18"/>
  <c r="C44" i="18"/>
  <c r="C112" i="18"/>
  <c r="C84" i="18"/>
  <c r="C73" i="18"/>
  <c r="E62" i="18"/>
  <c r="C62" i="18"/>
  <c r="E34" i="18"/>
  <c r="C34" i="18"/>
  <c r="E28" i="18" l="1"/>
  <c r="E197" i="18" s="1"/>
  <c r="L42" i="9"/>
</calcChain>
</file>

<file path=xl/sharedStrings.xml><?xml version="1.0" encoding="utf-8"?>
<sst xmlns="http://schemas.openxmlformats.org/spreadsheetml/2006/main" count="364" uniqueCount="236">
  <si>
    <t xml:space="preserve">META ESTRATÉGICA </t>
  </si>
  <si>
    <t>OBJETIVO</t>
  </si>
  <si>
    <t>INDICADOR</t>
  </si>
  <si>
    <t>LÍNEA BASE</t>
  </si>
  <si>
    <t>VALORES PLANEADOS</t>
  </si>
  <si>
    <t>NOMBRE</t>
  </si>
  <si>
    <t>1.TRIM</t>
  </si>
  <si>
    <t>2.TRIM</t>
  </si>
  <si>
    <t>3.TRIM</t>
  </si>
  <si>
    <t>4.TRIM</t>
  </si>
  <si>
    <t>TOTAL</t>
  </si>
  <si>
    <t>ESTRATEGIAS</t>
  </si>
  <si>
    <t>ACCIONES</t>
  </si>
  <si>
    <t>TIEMPO</t>
  </si>
  <si>
    <t>RESPONSABLE</t>
  </si>
  <si>
    <t>RESULTADO DE LA ESTRATEGIA</t>
  </si>
  <si>
    <t>PRESUPUESTO PARA LA ESTRATEGIA</t>
  </si>
  <si>
    <t>Firma del Gerente del Plan.</t>
  </si>
  <si>
    <t>POLICIA NACIONAL REPÚBLICA DOMINICANA</t>
  </si>
  <si>
    <t>Direcciones dotadas con el estándar requerido para su funcionamiento.</t>
  </si>
  <si>
    <t>Eficiencia</t>
  </si>
  <si>
    <t xml:space="preserve"> </t>
  </si>
  <si>
    <t>SUB-DIRECTORES DE LAS DIRECCIONES</t>
  </si>
  <si>
    <r>
      <t>GERENT</t>
    </r>
    <r>
      <rPr>
        <b/>
        <sz val="12"/>
        <rFont val="Arial"/>
        <family val="2"/>
      </rPr>
      <t>E:</t>
    </r>
    <r>
      <rPr>
        <sz val="12"/>
        <rFont val="Arial"/>
        <family val="2"/>
      </rPr>
      <t xml:space="preserve">  DIRECTOR DE SOPORTE Y SERVICIOS</t>
    </r>
  </si>
  <si>
    <t>PLAN DE ACCIÓN 2014</t>
  </si>
  <si>
    <t xml:space="preserve">1-   Adquirir y Distribuir con efectividad los recursos logísticos solicitados y asegurar un adecuado uso de los mismos.  </t>
  </si>
  <si>
    <t>04/01/2014 hasta 04-02-2014</t>
  </si>
  <si>
    <t>11/02/2014 hasta11-03-2014</t>
  </si>
  <si>
    <t>18-03-2014 hasta18-04-2014</t>
  </si>
  <si>
    <t>01-06-2014hasta 01-12-2014</t>
  </si>
  <si>
    <t>DIRECCION DE SOPORTE Y SERVICIOS  Y COMDTE DE DEPTOS. CON LA DIREC. DE PLANIFICACION ESTRATEGICA</t>
  </si>
  <si>
    <t xml:space="preserve">  DIRECCION DE SOPORTES Y SERVICIOS Y COMANDTES DE DPTOS</t>
  </si>
  <si>
    <t>DIRECCION DE SOPORTE Y SERVICIOS</t>
  </si>
  <si>
    <t>DIRECCION DE SOPORTE Y SERVICIOS Y COMANDANTE DE TRANSPORTACION</t>
  </si>
  <si>
    <t>SUB-DIRECTOR DE SOPORTES Y SERVICIOS Y COMANDANTE TRANSPORTACION</t>
  </si>
  <si>
    <t xml:space="preserve">  AUDITOR SOPORTE Y SERVICIOS P.N.,</t>
  </si>
  <si>
    <t>ADQUISICION Y DISTRIBICION CON EFECTIVIDAD LOS RECURSOS LOGISTICOS Y UN  ADECUADO USO EN LOS MISMO</t>
  </si>
  <si>
    <t>2.1 Levantamiento y diagnóstico de las condiciones de  los destacamentos por Direcciones Regionales</t>
  </si>
  <si>
    <t>1.7 Realizar auditorias semestrales a todos los recursos logísticos.</t>
  </si>
  <si>
    <t>1.5 Gestionar que todas las flotillas vehiculares de la institucion esten dotadas de su seguro de ley, ficha y placa correspondiente.</t>
  </si>
  <si>
    <t>DIRECTOR SOPORTE Y SERVICIOS Y COMDTE DEPTO INGENIERIA</t>
  </si>
  <si>
    <t>ACONDICIONAMIENTO Y ADECENTAMIENTO DE LAS DESTACAMENTOS POLICIALES.</t>
  </si>
  <si>
    <t>1.6 Evaluar y capacitar  los conductores de las diferentes flotillas vehiculares de la P.N,.</t>
  </si>
  <si>
    <t>1.4 Orientar a los miembros P.N., en el   manejo de los recursos logisticos.</t>
  </si>
  <si>
    <r>
      <rPr>
        <sz val="12"/>
        <color indexed="62"/>
        <rFont val="Arial"/>
        <family val="2"/>
      </rPr>
      <t>1.3 Hacer levantamiento en coordinación con la parte solicitante e identificar las necesidades y validar sus requerimientos</t>
    </r>
    <r>
      <rPr>
        <sz val="12"/>
        <color indexed="62"/>
        <rFont val="Arial"/>
        <family val="2"/>
      </rPr>
      <t>.</t>
    </r>
    <r>
      <rPr>
        <sz val="12"/>
        <rFont val="Arial"/>
        <family val="2"/>
      </rPr>
      <t xml:space="preserve">    </t>
    </r>
  </si>
  <si>
    <t>1.2   Crear formulario estandar para el requerimiento de las necesidades y Actualizar los formularios administrativos de los recursos logisticos de cada Dirección</t>
  </si>
  <si>
    <r>
      <t xml:space="preserve"> </t>
    </r>
    <r>
      <rPr>
        <sz val="12"/>
        <color indexed="62"/>
        <rFont val="Arial"/>
        <family val="2"/>
      </rPr>
      <t>Administrar los Recursos logísticos  de  de manera efectiva  y  Distribuirlo en un 20</t>
    </r>
    <r>
      <rPr>
        <b/>
        <sz val="12"/>
        <color indexed="62"/>
        <rFont val="Arial"/>
        <family val="2"/>
      </rPr>
      <t>%</t>
    </r>
    <r>
      <rPr>
        <sz val="12"/>
        <color indexed="62"/>
        <rFont val="Arial"/>
        <family val="2"/>
      </rPr>
      <t xml:space="preserve"> a todas las Direcciones </t>
    </r>
    <r>
      <rPr>
        <sz val="12"/>
        <color indexed="62"/>
        <rFont val="Arial"/>
        <family val="2"/>
      </rPr>
      <t xml:space="preserve"> </t>
    </r>
  </si>
  <si>
    <t>2,2 Elaboración de propuesta Presupuestaria</t>
  </si>
  <si>
    <t>Destacamentos reparado y remosados a nivel nacional</t>
  </si>
  <si>
    <r>
      <t>OBJETIVO INSTITUCIONAL</t>
    </r>
    <r>
      <rPr>
        <sz val="12"/>
        <color indexed="8"/>
        <rFont val="Arial"/>
        <family val="2"/>
      </rPr>
      <t>:</t>
    </r>
    <r>
      <rPr>
        <sz val="12"/>
        <color indexed="56"/>
        <rFont val="Arial"/>
        <family val="2"/>
      </rPr>
      <t xml:space="preserve"> Efectivizar la capacidad administrativa en el 100%  a  nivel central de la Policía Nacional.</t>
    </r>
  </si>
  <si>
    <t xml:space="preserve"> SOPORTE Y SERVICIO</t>
  </si>
  <si>
    <r>
      <t>EJE ESTRATÈGICO</t>
    </r>
    <r>
      <rPr>
        <sz val="12"/>
        <color indexed="8"/>
        <rFont val="Arial"/>
        <family val="2"/>
      </rPr>
      <t>:</t>
    </r>
    <r>
      <rPr>
        <sz val="12"/>
        <color indexed="17"/>
        <rFont val="Arial"/>
        <family val="2"/>
      </rPr>
      <t xml:space="preserve"> </t>
    </r>
    <r>
      <rPr>
        <sz val="12"/>
        <rFont val="Arial"/>
        <family val="2"/>
      </rPr>
      <t xml:space="preserve"> </t>
    </r>
    <r>
      <rPr>
        <sz val="12"/>
        <color indexed="56"/>
        <rFont val="Arial"/>
        <family val="2"/>
      </rPr>
      <t>SOPORTE Y SERVICIOS P.N</t>
    </r>
  </si>
  <si>
    <r>
      <rPr>
        <sz val="12"/>
        <color indexed="62"/>
        <rFont val="Arial"/>
        <family val="2"/>
      </rPr>
      <t>1.1</t>
    </r>
    <r>
      <rPr>
        <b/>
        <sz val="12"/>
        <color indexed="62"/>
        <rFont val="Arial"/>
        <family val="2"/>
      </rPr>
      <t xml:space="preserve"> </t>
    </r>
    <r>
      <rPr>
        <sz val="12"/>
        <color indexed="62"/>
        <rFont val="Arial"/>
        <family val="2"/>
      </rPr>
      <t xml:space="preserve">  Elaborar un manual de politicas de adquisición  y mantenimiento de los recursos logísticos de la  P.N</t>
    </r>
  </si>
  <si>
    <t xml:space="preserve">2. Construir, Reparar y Remozar los Destacamentos a nivel Nacional </t>
  </si>
  <si>
    <t>2.3 Gestionar la adquisición del personal técnico para el cumplimiento de la reparación y remozamiento de los destacamentos a nivel nacional.</t>
  </si>
  <si>
    <r>
      <t>ESTRATEGIA INSTITUCIONAL:</t>
    </r>
    <r>
      <rPr>
        <sz val="12"/>
        <rFont val="Arial"/>
        <family val="2"/>
      </rPr>
      <t xml:space="preserve"> </t>
    </r>
    <r>
      <rPr>
        <sz val="12"/>
        <color indexed="56"/>
        <rFont val="Arial"/>
        <family val="2"/>
      </rPr>
      <t xml:space="preserve">Establecer y desarrollar un plan para mejorar la dotación y la gestión de los recursos logísticos de la Policía </t>
    </r>
    <r>
      <rPr>
        <sz val="12"/>
        <color indexed="62"/>
        <rFont val="Arial"/>
        <family val="2"/>
      </rPr>
      <t>Nacional.</t>
    </r>
  </si>
  <si>
    <t>CLASE</t>
  </si>
  <si>
    <t>Calidad</t>
  </si>
  <si>
    <t xml:space="preserve">POLICÍA NACIONAL </t>
  </si>
  <si>
    <t>-</t>
  </si>
  <si>
    <t>REPUBLICA DOMINICANA</t>
  </si>
  <si>
    <t>PLAN OPERATIVO ANUAL 2017</t>
  </si>
  <si>
    <t>Eficacia</t>
  </si>
  <si>
    <t>Índice de criminalidad, 
18.1</t>
  </si>
  <si>
    <t>Mejorar la calidad del patrullaje policial a escala nacional, de forma que se cumpla con estándares mínimos establecidos para tener capacidad de respuesta de forma que incida de manera efectiva en la reducción de los índices de criminalidad.</t>
  </si>
  <si>
    <t xml:space="preserve">Mejorar la calidad de la supervisión desplegada en las operaciones policiales. </t>
  </si>
  <si>
    <t xml:space="preserve">Mejorar y diversificar los canales de recepción de denuncias de la Policía Nacional, de forma queq cumplan con las mejores prácticas internacionales en cuanto a tiempo y calidad de respuesta. </t>
  </si>
  <si>
    <t xml:space="preserve">2. Mejorar la calidad de la supervisión desplegada en las operaciones policiales. </t>
  </si>
  <si>
    <t xml:space="preserve">3.- Mejorar y diversificar los canales de recepción de denuncias de la Policía Nacional, de forma queq cumplan con las mejores prácticas internacionales en cuanto a tiempo y calidad de respuesta.  </t>
  </si>
  <si>
    <t>1.1- Elaborar el Plan Nacional de Mejoría del Patrullaje Policial.</t>
  </si>
  <si>
    <t>1.2- Implementar un piloto del Plan Nacional de Mejoría del Patrullaje Policial.</t>
  </si>
  <si>
    <t>1.3- Implementar el Plan Nacional de Mejoría del Patrullaje Policial; 1ra. etapa.</t>
  </si>
  <si>
    <t>1.4- Implementar el Plan Nacional de Mejoría del Patrullaje Policial; 2da. etapa.</t>
  </si>
  <si>
    <t>1.6- Ajustar el Plan Nacional de Mejoría del Patrullaje Policial.</t>
  </si>
  <si>
    <t>2.1- Elaborar un Plan de Mejora de la Supervisión en la Policía Nacional.</t>
  </si>
  <si>
    <t>2.2- Ajustar el Plan de Mejora de la Supervisión en la Policía Nacional.</t>
  </si>
  <si>
    <t>2.3- Implementar el Plan de Mejora de la Supervisión en la Policía Nacional.</t>
  </si>
  <si>
    <t>2.4- Ajustar el Plan de Mejora de la Supervisión en la Policía Nacional.</t>
  </si>
  <si>
    <t>3.1- Elaborar un Plan de Mejoría de la Recepción y Seguimiento de Denuncias.</t>
  </si>
  <si>
    <t>3.2- Ajustar el Plan de Mejoría de la Recepción y Seguimiento de Denuncias.</t>
  </si>
  <si>
    <t>3.3- Implementar el Plan de Mejoría de la Recepción y Seguimiento de Denuncias.</t>
  </si>
  <si>
    <t>3.4- Ajustar el Plan de Mejoría de la Recepción y Seguimiento de Denuncias</t>
  </si>
  <si>
    <t>1.3.4- Diligenciar la asignación de uniformes estandarizados y equipos para los agentes que prestan servicios de patrullas en la Policia Preventiva.</t>
  </si>
  <si>
    <t>1.3.2- Gestionar  recursos logísticos necesarias para mantener la calidad del servicio de la Dirección Nacional Preventiva y las Direcciones Regionales.</t>
  </si>
  <si>
    <t>1.3.3- Mantener Coordinaciones con Militares de la Fuerza de Apoyo del Ministerio de Defensa, para realizar operaciones conjuntas y combinadas, al igual que junto al Ministerio Público.</t>
  </si>
  <si>
    <t>3.1- Disponer las gestiones para instalar más Centros de Recepción de Denuncias en sectores que no cuenten éstos .</t>
  </si>
  <si>
    <t>3.2- Gestionar la actualización de la plataforma tecnológica  adecuada en la Policía Nacional, para optimizar los procesos internos de las funciones de prevención, investigación e inteligencia, así como en las funciones que dan soporte directo a estas.</t>
  </si>
  <si>
    <t xml:space="preserve">1.2.1- Verificar la correcta implementación del Plan de Proximidad y Articulación con la Comunidad y la Sociedad Civil. </t>
  </si>
  <si>
    <t>1.2.2- Verificar el uso del Manual de Políticas implementado para el desarrollo del servicio policial.</t>
  </si>
  <si>
    <t>Un sistema de patrullaje que cumpla con estándares y que reduzca de manera efectiva los índices de criminalidad.</t>
  </si>
  <si>
    <t>Un sistema de recepción de denuncias que cumpla con estándares internacionales y que incida en la calidad de las investigaciones policiales.</t>
  </si>
  <si>
    <t>Reducción de los índices de criminalidad (robos, homicidios, violaciones, riñas).</t>
  </si>
  <si>
    <t>Dirección Nacional de Seguridad Preventiva y Dirección Central de Investigaciones Criminales.</t>
  </si>
  <si>
    <t>Dirección Nacional de Seguridad Preventiva y Director de Telemática, P.N.</t>
  </si>
  <si>
    <t>Director Nacional de Seguridad Preventiva y Directores Regionales, P.N.</t>
  </si>
  <si>
    <t>Dirección Nacional de Seguridad Preventiva y Directores Regionales, P.N.</t>
  </si>
  <si>
    <t>PLAN DE NECESIDADES 2017</t>
  </si>
  <si>
    <t>DESCRIPCION DEL ELEMENTO</t>
  </si>
  <si>
    <t>CANT.</t>
  </si>
  <si>
    <t>VALOR UNIT</t>
  </si>
  <si>
    <t>COSTO TOTAL</t>
  </si>
  <si>
    <t>UNIDAD DESTINO</t>
  </si>
  <si>
    <t>UNITARIO</t>
  </si>
  <si>
    <t>Transcripcion de la estretegia</t>
  </si>
  <si>
    <t>TOTAL GENERAL</t>
  </si>
  <si>
    <r>
      <t>GERENTE:</t>
    </r>
    <r>
      <rPr>
        <sz val="11"/>
        <rFont val="Arial"/>
        <family val="2"/>
      </rPr>
      <t xml:space="preserve"> Director Nacional de Seguridad Preventiva, P.N.</t>
    </r>
  </si>
  <si>
    <t>AÑO DEL FOMENTO DE LA VIVIENDA</t>
  </si>
  <si>
    <t>DIRECCION NACIONAL DE SEGURIDAD PREVENTIVA, P.N.</t>
  </si>
  <si>
    <t xml:space="preserve">TRANSPORTACION </t>
  </si>
  <si>
    <t>Dirección Nacional de Seguridad Preventiva.</t>
  </si>
  <si>
    <t>CAMIONETA DOBLE CABINA</t>
  </si>
  <si>
    <t>MOTOCICLETA</t>
  </si>
  <si>
    <t>GRUA PLATAFORMA</t>
  </si>
  <si>
    <t>BICICLETA</t>
  </si>
  <si>
    <t>RECURSOS HUMANOS</t>
  </si>
  <si>
    <t>UNIFORME</t>
  </si>
  <si>
    <t>CHAMACO GRIS</t>
  </si>
  <si>
    <t>CHAMACO OREGANO</t>
  </si>
  <si>
    <t>BOTA NEGRA</t>
  </si>
  <si>
    <t>CORREA</t>
  </si>
  <si>
    <t>ZAPATO NEGRO</t>
  </si>
  <si>
    <t>GORRA</t>
  </si>
  <si>
    <t>PANTALON GRIS</t>
  </si>
  <si>
    <t>CAMISA GRIS</t>
  </si>
  <si>
    <t>MULTIUSO</t>
  </si>
  <si>
    <t>CORBATA NEGRA</t>
  </si>
  <si>
    <t>FRANELA</t>
  </si>
  <si>
    <t>PARES DE MEDIA CAMINATA</t>
  </si>
  <si>
    <t>PARES DE MEDIA</t>
  </si>
  <si>
    <t>RICHERT</t>
  </si>
  <si>
    <t>BOINA NEGRA</t>
  </si>
  <si>
    <t>ARMAS Y MUNICIONES</t>
  </si>
  <si>
    <t>CARTUCHO CAL. 7.62MM CORTO</t>
  </si>
  <si>
    <t>CARTUCHO CAL. 5.56MM</t>
  </si>
  <si>
    <t>CARTUCHO CAL. 9MM</t>
  </si>
  <si>
    <t>CARTUCHO CAL. 12MM DE GOMA</t>
  </si>
  <si>
    <t>CHALECO ANTI-BALAS</t>
  </si>
  <si>
    <t>PARES DE ESPOSA</t>
  </si>
  <si>
    <t>FOCO</t>
  </si>
  <si>
    <t>MACANA</t>
  </si>
  <si>
    <t>GAS PIMIENTA</t>
  </si>
  <si>
    <t>COMUNICACIONES</t>
  </si>
  <si>
    <t>RADIO BASE</t>
  </si>
  <si>
    <t>RADIO PORTATIL</t>
  </si>
  <si>
    <t>CELULAR INTELIGENTE</t>
  </si>
  <si>
    <t>CELULAR FLOTA</t>
  </si>
  <si>
    <t>EQUIPOS DE INFORMATICA</t>
  </si>
  <si>
    <t>ESCANER</t>
  </si>
  <si>
    <t>MEMORIA USB</t>
  </si>
  <si>
    <t>IMPRESORA LASERJET</t>
  </si>
  <si>
    <t>IMPRESORA DESKJET</t>
  </si>
  <si>
    <t>EQUIPOS AUDIOVISUALES</t>
  </si>
  <si>
    <t>PROYECTOR (DATA SHOW)</t>
  </si>
  <si>
    <t>CAMARA DE VIDEO</t>
  </si>
  <si>
    <t>CAMARA FOTOGRAFICA</t>
  </si>
  <si>
    <t>GRABADORA DE AUDIO</t>
  </si>
  <si>
    <t>HAND FREE</t>
  </si>
  <si>
    <t>EQUIPOS DE OFICINA</t>
  </si>
  <si>
    <t>FOTOCOPIADORA</t>
  </si>
  <si>
    <t>TRITURADORA DE PAPEL</t>
  </si>
  <si>
    <t>GUILLOTINA DE PAPEL</t>
  </si>
  <si>
    <t>ENCUADERNADORA</t>
  </si>
  <si>
    <t>ELECTRODOMESTICOS</t>
  </si>
  <si>
    <t>ACONDICIONADOR DE AIRE</t>
  </si>
  <si>
    <t>ABANICO (VENTILADOR)</t>
  </si>
  <si>
    <t>MOBILIARIO</t>
  </si>
  <si>
    <t>SILLON EJECUTIVO</t>
  </si>
  <si>
    <t>SILLON SEMI-EJECUTIVO</t>
  </si>
  <si>
    <t>SILLA PARA VISITANTE</t>
  </si>
  <si>
    <t>ESCRITORIO EJECUTIVO</t>
  </si>
  <si>
    <t>ESCRITORIO SEMI-EJECUTIVO</t>
  </si>
  <si>
    <t>MESA PARA COMPUTADORA</t>
  </si>
  <si>
    <t>ARCHIVO DE 4 GAVETAS</t>
  </si>
  <si>
    <t>ARCHIVO DE 2 GAVETAS</t>
  </si>
  <si>
    <t>BEBEDERO</t>
  </si>
  <si>
    <t>ARMARIO DE METAL (ROPERO)</t>
  </si>
  <si>
    <t>MATERIAL GASTABLE</t>
  </si>
  <si>
    <t>RESMA DE PAPEL BOND 8 1/2  X 11</t>
  </si>
  <si>
    <t>BOLIGRAFO</t>
  </si>
  <si>
    <t>LAPIZ</t>
  </si>
  <si>
    <t>CARTUCHO DE TINTA</t>
  </si>
  <si>
    <t>TONER LASERJET</t>
  </si>
  <si>
    <t>CAJA DE GRAPAS</t>
  </si>
  <si>
    <t>CAJA DE GANCHOS ACCO</t>
  </si>
  <si>
    <t>RESALTADOR</t>
  </si>
  <si>
    <t>MISELANEO</t>
  </si>
  <si>
    <t>COLCHON</t>
  </si>
  <si>
    <t>ALMOHADA</t>
  </si>
  <si>
    <t>CUBRE COLCHON</t>
  </si>
  <si>
    <t>CUBRE ALMOHADA</t>
  </si>
  <si>
    <t>FRAZADA</t>
  </si>
  <si>
    <t>MOSQUITERO</t>
  </si>
  <si>
    <t>CAMASTRO DE METAL</t>
  </si>
  <si>
    <t>CONO REFLEXIVO</t>
  </si>
  <si>
    <t>LETRERO REFLEXIVO</t>
  </si>
  <si>
    <t>CHALECO REFLEXTIVO</t>
  </si>
  <si>
    <t>CASCO</t>
  </si>
  <si>
    <t>BANDERA NACIONAL</t>
  </si>
  <si>
    <t>BANDERA POLICIAL</t>
  </si>
  <si>
    <t>TELEFONOS LOCALES, EXTENSONES</t>
  </si>
  <si>
    <t xml:space="preserve">MATERIALES DE LIMPIEZA </t>
  </si>
  <si>
    <t>CINTAS PERIMETRAL DE ESCENA DEL CRIMEN</t>
  </si>
  <si>
    <t>REMOZAMIENTOS</t>
  </si>
  <si>
    <t>REPARACION DE DESTACAMENTO</t>
  </si>
  <si>
    <t>CONSTRUCCION DE DESTACAMENTO</t>
  </si>
  <si>
    <t>REPARACION DE OFICINA</t>
  </si>
  <si>
    <t>***</t>
  </si>
  <si>
    <t>VIÁTICOS</t>
  </si>
  <si>
    <t>VIATICOS SERVICIOS NAVIDEÑOS</t>
  </si>
  <si>
    <t>VIATICOS SERVICIOS SEMANA SANTA</t>
  </si>
  <si>
    <t>personal policial</t>
  </si>
  <si>
    <t>Direcciones Regionales</t>
  </si>
  <si>
    <t>Dirección Nacional de Seguridad Preventiva y Direcciones Regionales, P.N.</t>
  </si>
  <si>
    <t xml:space="preserve">TOTAL </t>
  </si>
  <si>
    <t xml:space="preserve">Mejorar la calidad del sistema de patrullaje de forma que cumpla con estándares mínimos establecidos para reducir de manera efectiva los índices de criminalidad. </t>
  </si>
  <si>
    <t xml:space="preserve">1- Mejorar la calidad del sistema de patrullaje de forma que cumpla con estándares mínimos establecidos para reducir de manera efectiva los índices de criminalidad. </t>
  </si>
  <si>
    <t>Director Nacional de Seguridad Preventiva y Director de la Policia Comunitaria.</t>
  </si>
  <si>
    <t>Director Nacional de Seguridad Preventiva y Director Central de Recursos Humanos, P.N.</t>
  </si>
  <si>
    <t>Director Nacional de Seguridad Preventiva, P.N.</t>
  </si>
  <si>
    <t>Construcción de relaciones de comunicación y colaboración entre las entidades de la sociedad civil y la Policía Nacional.</t>
  </si>
  <si>
    <t>Manual de Políticas implementado para el desarrollo del servicio policial.</t>
  </si>
  <si>
    <t>1.2.5-  Dar seguimiento a la gestión, control y evaluación de operatividad y tiempo de respuesta en las zona donde no funciona el 9-1-1.</t>
  </si>
  <si>
    <t>1.2.3- Gestionar la incorporación de más recursos humanos hábil y competente para fortalecer la efectividad de la Dirección Nacional Preventiva y las Direcciones Regionales.</t>
  </si>
  <si>
    <t xml:space="preserve">1.2.4- Gestionar la disponibilidad del Sistema 9-1-1 para las Direcciones Regionales, P.N., que no disponen del mismo para el servicio a la ciudadanía. </t>
  </si>
  <si>
    <t>Sistema Preventivo de Seguridad Ciudadana fortalecido a nivel nacional.</t>
  </si>
  <si>
    <r>
      <t>FOCO ESTRATÉGICO</t>
    </r>
    <r>
      <rPr>
        <sz val="10"/>
        <rFont val="Arial"/>
        <family val="2"/>
      </rPr>
      <t xml:space="preserve">: </t>
    </r>
    <r>
      <rPr>
        <sz val="10"/>
        <color rgb="FF002060"/>
        <rFont val="Arial"/>
        <family val="2"/>
      </rPr>
      <t>Calidad del Servicio Policial.</t>
    </r>
  </si>
  <si>
    <r>
      <t>OBJETIVO ESTRATÉGICO</t>
    </r>
    <r>
      <rPr>
        <sz val="10"/>
        <rFont val="Arial"/>
        <family val="2"/>
      </rPr>
      <t xml:space="preserve">:  </t>
    </r>
    <r>
      <rPr>
        <sz val="10"/>
        <color rgb="FF002060"/>
        <rFont val="Arial"/>
        <family val="2"/>
      </rPr>
      <t>Mejorar la calidad del servicio policial a nivel nacional de forma que se cumpla con estándares mínimos establecidos para tener capacidad de respuesta.</t>
    </r>
  </si>
  <si>
    <t xml:space="preserve">2.0 Calidad del Servicio Policial. </t>
  </si>
  <si>
    <t>INTEGRAR NUEVOS MIEMBROS AL SERVICIO PREVENTIVO</t>
  </si>
  <si>
    <t>COMBUSTIBLES Y LUBLICANTES</t>
  </si>
  <si>
    <t>GASOLINA, GASOIL, ACEITES.</t>
  </si>
  <si>
    <t>Dirección Nacional de Seguridad Preventiva, P.N.</t>
  </si>
  <si>
    <t>DIRECCIÓN NACIONAL DE SEGURIDAD PREVENTIVA, P.N.</t>
  </si>
  <si>
    <t>1.5- Implementar el Plan Nacional de Mejoría del Patrullaje Policial; 3ra. etapa.</t>
  </si>
  <si>
    <t>AVITUALLAMIENTO</t>
  </si>
  <si>
    <t>PANTALONCILLO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</si>
</sst>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RD$&quot;* #,##0.00_);_(&quot;RD$&quot;* \(#,##0.00\);_(&quot;RD$&quot;* &quot;-&quot;??_);_(@_)"/>
    <numFmt numFmtId="43" formatCode="_(* #,##0.00_);_(* \(#,##0.00\);_(* &quot;-&quot;??_);_(@_)"/>
    <numFmt numFmtId="164" formatCode="_-* #,##0.00\ _€_-;\-* #,##0.00\ _€_-;_-* &quot;-&quot;??\ _€_-;_-@_-"/>
    <numFmt numFmtId="165" formatCode="#,##0.00;[Red]#,##0.00"/>
    <numFmt numFmtId="166" formatCode="_ * #,##0.00_ ;_ * \-#,##0.00_ ;_ * &quot;-&quot;??_ ;_ @_ "/>
    <numFmt numFmtId="167" formatCode="_ [$€]\ * #,##0.00_ ;_ [$€]\ * \-#,##0.00_ ;_ [$€]\ * &quot;-&quot;??_ ;_ @_ "/>
    <numFmt numFmtId="168" formatCode="_([$€]* #,##0.00_);_([$€]* \(#,##0.00\);_([$€]* &quot;-&quot;??_);_(@_)"/>
    <numFmt numFmtId="169" formatCode="#,##0;[Red]#,##0"/>
  </numFmts>
  <fonts count="45" x14ac:knownFonts="1">
    <font>
      <sz val="10"/>
      <name val="Arial"/>
    </font>
    <font>
      <sz val="11"/>
      <color theme="1"/>
      <name val="Calibri"/>
      <family val="2"/>
      <scheme val="minor"/>
    </font>
    <font>
      <b/>
      <sz val="10"/>
      <name val="Arial"/>
      <family val="2"/>
    </font>
    <font>
      <sz val="8"/>
      <name val="Arial"/>
      <family val="2"/>
    </font>
    <font>
      <sz val="11"/>
      <name val="Arial"/>
      <family val="2"/>
    </font>
    <font>
      <sz val="12"/>
      <name val="Arial"/>
      <family val="2"/>
    </font>
    <font>
      <b/>
      <sz val="12"/>
      <name val="Arial"/>
      <family val="2"/>
    </font>
    <font>
      <b/>
      <sz val="12"/>
      <color indexed="8"/>
      <name val="Arial"/>
      <family val="2"/>
    </font>
    <font>
      <sz val="12"/>
      <color indexed="8"/>
      <name val="Arial"/>
      <family val="2"/>
    </font>
    <font>
      <sz val="12"/>
      <color indexed="17"/>
      <name val="Arial"/>
      <family val="2"/>
    </font>
    <font>
      <sz val="12"/>
      <name val="Arial"/>
      <family val="2"/>
    </font>
    <font>
      <b/>
      <sz val="12"/>
      <name val="Arial"/>
      <family val="2"/>
    </font>
    <font>
      <sz val="10"/>
      <color indexed="58"/>
      <name val="Arial"/>
      <family val="2"/>
    </font>
    <font>
      <sz val="10"/>
      <name val="Arial"/>
      <family val="2"/>
    </font>
    <font>
      <sz val="12"/>
      <color indexed="62"/>
      <name val="Arial"/>
      <family val="2"/>
    </font>
    <font>
      <b/>
      <sz val="12"/>
      <color indexed="8"/>
      <name val="Arial"/>
      <family val="2"/>
    </font>
    <font>
      <b/>
      <sz val="14"/>
      <name val="Arial"/>
      <family val="2"/>
    </font>
    <font>
      <b/>
      <sz val="11"/>
      <name val="Arial"/>
      <family val="2"/>
    </font>
    <font>
      <sz val="10"/>
      <name val="Arial"/>
      <family val="2"/>
    </font>
    <font>
      <b/>
      <sz val="12"/>
      <color indexed="62"/>
      <name val="Arial"/>
      <family val="2"/>
    </font>
    <font>
      <sz val="12"/>
      <color indexed="56"/>
      <name val="Arial"/>
      <family val="2"/>
    </font>
    <font>
      <sz val="12"/>
      <color indexed="62"/>
      <name val="Arial"/>
      <family val="2"/>
    </font>
    <font>
      <sz val="12"/>
      <color indexed="62"/>
      <name val="Arial"/>
      <family val="2"/>
    </font>
    <font>
      <sz val="10"/>
      <color indexed="10"/>
      <name val="Arial"/>
      <family val="2"/>
    </font>
    <font>
      <sz val="12"/>
      <color indexed="10"/>
      <name val="Arial"/>
      <family val="2"/>
    </font>
    <font>
      <sz val="11"/>
      <color indexed="62"/>
      <name val="Arial"/>
      <family val="2"/>
    </font>
    <font>
      <b/>
      <sz val="11"/>
      <color indexed="12"/>
      <name val="Arial"/>
      <family val="2"/>
    </font>
    <font>
      <sz val="8"/>
      <name val="Arial"/>
      <family val="2"/>
    </font>
    <font>
      <sz val="9"/>
      <name val="Arial"/>
      <family val="2"/>
    </font>
    <font>
      <sz val="10"/>
      <color rgb="FF002060"/>
      <name val="Arial"/>
      <family val="2"/>
    </font>
    <font>
      <sz val="12"/>
      <color rgb="FF002060"/>
      <name val="Arial"/>
      <family val="2"/>
    </font>
    <font>
      <b/>
      <sz val="12"/>
      <color rgb="FF002060"/>
      <name val="Arial"/>
      <family val="2"/>
    </font>
    <font>
      <sz val="10"/>
      <color rgb="FF0070C0"/>
      <name val="Arial"/>
      <family val="2"/>
    </font>
    <font>
      <b/>
      <sz val="16"/>
      <name val="Arial"/>
      <family val="2"/>
    </font>
    <font>
      <sz val="11"/>
      <color indexed="8"/>
      <name val="Calibri"/>
      <family val="2"/>
    </font>
    <font>
      <sz val="11"/>
      <color theme="1"/>
      <name val="Arial"/>
      <family val="2"/>
    </font>
    <font>
      <b/>
      <sz val="11"/>
      <color theme="1"/>
      <name val="Arial"/>
      <family val="2"/>
    </font>
    <font>
      <b/>
      <sz val="11"/>
      <color rgb="FFFF0000"/>
      <name val="Arial"/>
      <family val="2"/>
    </font>
    <font>
      <b/>
      <sz val="12"/>
      <color rgb="FFFF0000"/>
      <name val="Arial"/>
      <family val="2"/>
    </font>
    <font>
      <b/>
      <sz val="11"/>
      <color rgb="FF002060"/>
      <name val="Arial"/>
      <family val="2"/>
    </font>
    <font>
      <b/>
      <sz val="14"/>
      <color rgb="FF002060"/>
      <name val="Arial"/>
      <family val="2"/>
    </font>
    <font>
      <b/>
      <sz val="10"/>
      <color rgb="FF002060"/>
      <name val="Arial"/>
      <family val="2"/>
    </font>
    <font>
      <sz val="10"/>
      <color rgb="FF00B050"/>
      <name val="Arial"/>
      <family val="2"/>
    </font>
    <font>
      <sz val="10"/>
      <color rgb="FF7030A0"/>
      <name val="Arial"/>
      <family val="2"/>
    </font>
    <font>
      <sz val="11"/>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indexed="5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8" tint="0.39997558519241921"/>
        <bgColor indexed="64"/>
      </patternFill>
    </fill>
    <fill>
      <patternFill patternType="solid">
        <fgColor rgb="FFFFC000"/>
        <bgColor indexed="64"/>
      </patternFill>
    </fill>
  </fills>
  <borders count="62">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4">
    <xf numFmtId="0" fontId="0" fillId="0" borderId="0"/>
    <xf numFmtId="0" fontId="18" fillId="0" borderId="0"/>
    <xf numFmtId="0" fontId="13" fillId="0" borderId="0"/>
    <xf numFmtId="0" fontId="13" fillId="0" borderId="0"/>
    <xf numFmtId="43" fontId="13" fillId="0" borderId="0" applyFont="0" applyFill="0" applyBorder="0" applyAlignment="0" applyProtection="0"/>
    <xf numFmtId="0" fontId="1" fillId="0" borderId="0"/>
    <xf numFmtId="167" fontId="13" fillId="0" borderId="0" applyFont="0" applyFill="0" applyBorder="0" applyAlignment="0" applyProtection="0"/>
    <xf numFmtId="168" fontId="34" fillId="0" borderId="0" applyFont="0" applyFill="0" applyBorder="0" applyAlignment="0" applyProtection="0"/>
    <xf numFmtId="166" fontId="13" fillId="0" borderId="0" applyFont="0" applyFill="0" applyBorder="0" applyAlignment="0" applyProtection="0"/>
    <xf numFmtId="43" fontId="34" fillId="0" borderId="0" applyFont="0" applyFill="0" applyBorder="0" applyAlignment="0" applyProtection="0"/>
    <xf numFmtId="0" fontId="13" fillId="0" borderId="0" applyFont="0" applyFill="0" applyBorder="0" applyAlignment="0" applyProtection="0"/>
    <xf numFmtId="44" fontId="34" fillId="0" borderId="0" applyFont="0" applyFill="0" applyBorder="0" applyAlignment="0" applyProtection="0"/>
    <xf numFmtId="0" fontId="13" fillId="0" borderId="0"/>
    <xf numFmtId="0" fontId="13" fillId="0" borderId="0"/>
  </cellStyleXfs>
  <cellXfs count="425">
    <xf numFmtId="0" fontId="0" fillId="0" borderId="0" xfId="0"/>
    <xf numFmtId="0" fontId="4" fillId="0" borderId="0" xfId="0" applyFont="1"/>
    <xf numFmtId="0" fontId="5" fillId="0" borderId="0" xfId="0" applyFont="1"/>
    <xf numFmtId="0" fontId="6" fillId="0" borderId="0" xfId="0" applyFont="1" applyAlignment="1">
      <alignment horizontal="center"/>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1" xfId="0" applyFont="1" applyBorder="1" applyAlignment="1">
      <alignment horizontal="center" wrapText="1"/>
    </xf>
    <xf numFmtId="0" fontId="12" fillId="0" borderId="0" xfId="0" applyFont="1"/>
    <xf numFmtId="0" fontId="7" fillId="0" borderId="3" xfId="0" applyFont="1" applyBorder="1" applyAlignment="1">
      <alignment horizontal="center" wrapText="1"/>
    </xf>
    <xf numFmtId="0" fontId="10" fillId="0" borderId="4" xfId="0" applyFont="1" applyBorder="1" applyAlignment="1">
      <alignment horizontal="justify" vertical="top" wrapText="1"/>
    </xf>
    <xf numFmtId="0" fontId="21" fillId="0" borderId="5" xfId="0" applyFont="1" applyBorder="1" applyAlignment="1">
      <alignment horizontal="justify" vertical="top" wrapText="1"/>
    </xf>
    <xf numFmtId="0" fontId="0" fillId="0" borderId="0" xfId="0" applyAlignment="1">
      <alignment vertical="center"/>
    </xf>
    <xf numFmtId="14" fontId="21" fillId="0" borderId="1" xfId="0" applyNumberFormat="1" applyFont="1" applyBorder="1" applyAlignment="1">
      <alignment horizontal="left" vertical="center" wrapText="1"/>
    </xf>
    <xf numFmtId="16" fontId="21" fillId="0" borderId="2" xfId="0" applyNumberFormat="1" applyFont="1" applyBorder="1" applyAlignment="1">
      <alignment horizontal="left" vertical="center" wrapText="1"/>
    </xf>
    <xf numFmtId="0" fontId="21" fillId="0" borderId="2" xfId="0" applyFont="1" applyBorder="1" applyAlignment="1">
      <alignment horizontal="center" vertical="top" wrapText="1"/>
    </xf>
    <xf numFmtId="0" fontId="21" fillId="0" borderId="6" xfId="0" applyFont="1" applyBorder="1" applyAlignment="1">
      <alignment horizontal="justify" vertical="center" wrapText="1"/>
    </xf>
    <xf numFmtId="0" fontId="21" fillId="0" borderId="2" xfId="0" applyFont="1" applyBorder="1" applyAlignment="1">
      <alignment horizontal="center" vertical="center" wrapText="1"/>
    </xf>
    <xf numFmtId="0" fontId="22" fillId="0" borderId="4" xfId="0" applyFont="1" applyBorder="1" applyAlignment="1">
      <alignment horizontal="justify" vertical="top" wrapText="1"/>
    </xf>
    <xf numFmtId="0" fontId="22" fillId="0" borderId="7" xfId="0" applyFont="1" applyBorder="1" applyAlignment="1">
      <alignment horizontal="justify" vertical="top" wrapText="1"/>
    </xf>
    <xf numFmtId="0" fontId="22" fillId="0" borderId="6" xfId="0" applyFont="1" applyBorder="1" applyAlignment="1">
      <alignment vertical="top" wrapText="1"/>
    </xf>
    <xf numFmtId="0" fontId="22" fillId="0" borderId="5" xfId="0" applyNumberFormat="1" applyFont="1" applyBorder="1" applyAlignment="1">
      <alignment horizontal="center" vertical="center" wrapText="1"/>
    </xf>
    <xf numFmtId="0" fontId="22" fillId="0" borderId="6" xfId="0" applyNumberFormat="1" applyFont="1" applyBorder="1" applyAlignment="1">
      <alignment horizontal="center" vertical="center" wrapText="1"/>
    </xf>
    <xf numFmtId="0" fontId="23" fillId="0" borderId="0" xfId="0" applyFont="1"/>
    <xf numFmtId="0" fontId="21" fillId="0" borderId="8" xfId="0" applyFont="1" applyBorder="1" applyAlignment="1">
      <alignment horizontal="justify" vertical="center" wrapText="1"/>
    </xf>
    <xf numFmtId="0" fontId="10" fillId="0" borderId="0" xfId="0" applyFont="1" applyBorder="1" applyAlignment="1">
      <alignment vertical="top" wrapText="1"/>
    </xf>
    <xf numFmtId="0" fontId="6" fillId="0" borderId="5" xfId="0" applyFont="1" applyBorder="1" applyAlignment="1">
      <alignment horizontal="center" wrapText="1"/>
    </xf>
    <xf numFmtId="0" fontId="24" fillId="0" borderId="6" xfId="0" applyFont="1" applyBorder="1" applyAlignment="1">
      <alignment horizontal="justify" vertical="center" wrapText="1"/>
    </xf>
    <xf numFmtId="0" fontId="24" fillId="0" borderId="9" xfId="0" applyFont="1" applyBorder="1" applyAlignment="1">
      <alignment vertical="top" wrapText="1"/>
    </xf>
    <xf numFmtId="0" fontId="11" fillId="0" borderId="6" xfId="0" applyFont="1" applyBorder="1" applyAlignment="1">
      <alignment horizontal="center" wrapText="1"/>
    </xf>
    <xf numFmtId="9" fontId="5" fillId="0" borderId="5"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14" fillId="0" borderId="4" xfId="0" applyFont="1" applyBorder="1" applyAlignment="1">
      <alignment horizontal="justify" vertical="top" wrapText="1"/>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0" fillId="0" borderId="10" xfId="0" applyBorder="1"/>
    <xf numFmtId="0" fontId="22" fillId="0" borderId="10" xfId="0" applyFont="1" applyBorder="1" applyAlignment="1">
      <alignment horizontal="left" vertical="top" wrapText="1"/>
    </xf>
    <xf numFmtId="0" fontId="13" fillId="0" borderId="0" xfId="0" applyFont="1"/>
    <xf numFmtId="0" fontId="2" fillId="0" borderId="0" xfId="0" applyFont="1" applyAlignment="1">
      <alignment horizontal="center"/>
    </xf>
    <xf numFmtId="0" fontId="1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top" wrapText="1"/>
    </xf>
    <xf numFmtId="0" fontId="13"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3" fillId="0" borderId="0" xfId="2"/>
    <xf numFmtId="3" fontId="17" fillId="0" borderId="6" xfId="2" applyNumberFormat="1" applyFont="1" applyFill="1" applyBorder="1" applyAlignment="1">
      <alignment horizontal="center" vertical="center" wrapText="1"/>
    </xf>
    <xf numFmtId="0" fontId="13" fillId="0" borderId="0" xfId="2" applyFont="1"/>
    <xf numFmtId="3" fontId="17" fillId="0" borderId="37" xfId="2" applyNumberFormat="1" applyFont="1" applyFill="1" applyBorder="1" applyAlignment="1">
      <alignment horizontal="center" vertical="center" wrapText="1"/>
    </xf>
    <xf numFmtId="0" fontId="13" fillId="0" borderId="0" xfId="2" applyFont="1" applyFill="1"/>
    <xf numFmtId="0" fontId="6" fillId="0" borderId="0" xfId="2" applyFont="1" applyFill="1" applyBorder="1" applyAlignment="1">
      <alignment horizontal="center" vertical="center" wrapText="1"/>
    </xf>
    <xf numFmtId="0" fontId="17" fillId="0" borderId="0" xfId="2" applyFont="1" applyFill="1" applyBorder="1" applyAlignment="1">
      <alignment horizontal="center" vertical="center" wrapText="1"/>
    </xf>
    <xf numFmtId="4" fontId="17" fillId="0" borderId="0" xfId="2" applyNumberFormat="1" applyFont="1" applyFill="1" applyBorder="1" applyAlignment="1">
      <alignment horizontal="center" vertical="center"/>
    </xf>
    <xf numFmtId="4" fontId="26" fillId="0" borderId="0" xfId="4" applyNumberFormat="1" applyFont="1" applyFill="1" applyBorder="1" applyAlignment="1">
      <alignment horizontal="center" vertical="center"/>
    </xf>
    <xf numFmtId="3" fontId="4" fillId="0" borderId="6" xfId="8" applyNumberFormat="1" applyFont="1" applyFill="1" applyBorder="1" applyAlignment="1">
      <alignment horizontal="center" vertical="center"/>
    </xf>
    <xf numFmtId="3" fontId="35" fillId="0" borderId="42" xfId="5" applyNumberFormat="1" applyFont="1" applyBorder="1" applyAlignment="1"/>
    <xf numFmtId="165" fontId="4" fillId="0" borderId="6" xfId="8" applyNumberFormat="1" applyFont="1" applyBorder="1" applyAlignment="1">
      <alignment horizontal="right"/>
    </xf>
    <xf numFmtId="165" fontId="4" fillId="0" borderId="6" xfId="8" applyNumberFormat="1" applyFont="1" applyFill="1" applyBorder="1" applyAlignment="1">
      <alignment horizontal="right" vertical="center"/>
    </xf>
    <xf numFmtId="3" fontId="17" fillId="0" borderId="6" xfId="2" applyNumberFormat="1" applyFont="1" applyFill="1" applyBorder="1" applyAlignment="1">
      <alignment horizontal="right" vertical="center" wrapText="1"/>
    </xf>
    <xf numFmtId="3" fontId="17" fillId="0" borderId="37" xfId="2" applyNumberFormat="1" applyFont="1" applyFill="1" applyBorder="1" applyAlignment="1">
      <alignment vertical="center" wrapText="1"/>
    </xf>
    <xf numFmtId="3" fontId="17" fillId="0" borderId="6" xfId="2" applyNumberFormat="1" applyFont="1" applyFill="1" applyBorder="1" applyAlignment="1">
      <alignment vertical="center" wrapText="1"/>
    </xf>
    <xf numFmtId="4" fontId="17" fillId="0" borderId="6" xfId="2" applyNumberFormat="1" applyFont="1" applyFill="1" applyBorder="1" applyAlignment="1">
      <alignment horizontal="right" vertical="center" wrapText="1"/>
    </xf>
    <xf numFmtId="165" fontId="17" fillId="0" borderId="6" xfId="8" applyNumberFormat="1" applyFont="1" applyFill="1" applyBorder="1" applyAlignment="1">
      <alignment horizontal="right" vertical="center" wrapText="1"/>
    </xf>
    <xf numFmtId="3" fontId="4" fillId="0" borderId="6" xfId="8" applyNumberFormat="1" applyFont="1" applyFill="1" applyBorder="1" applyAlignment="1">
      <alignment horizontal="right" vertical="center"/>
    </xf>
    <xf numFmtId="165" fontId="17" fillId="0" borderId="6" xfId="8" applyNumberFormat="1" applyFont="1" applyFill="1" applyBorder="1" applyAlignment="1">
      <alignment horizontal="right" vertical="center"/>
    </xf>
    <xf numFmtId="165" fontId="17" fillId="6" borderId="6" xfId="8" applyNumberFormat="1" applyFont="1" applyFill="1" applyBorder="1" applyAlignment="1">
      <alignment horizontal="right" vertical="center"/>
    </xf>
    <xf numFmtId="165" fontId="17" fillId="6" borderId="6" xfId="8" applyNumberFormat="1" applyFont="1" applyFill="1" applyBorder="1" applyAlignment="1">
      <alignment horizontal="right"/>
    </xf>
    <xf numFmtId="165" fontId="37" fillId="6" borderId="6" xfId="8" applyNumberFormat="1" applyFont="1" applyFill="1" applyBorder="1" applyAlignment="1">
      <alignment horizontal="right" vertical="center"/>
    </xf>
    <xf numFmtId="165" fontId="37" fillId="6" borderId="6" xfId="8" applyNumberFormat="1" applyFont="1" applyFill="1" applyBorder="1" applyAlignment="1">
      <alignment horizontal="right"/>
    </xf>
    <xf numFmtId="165" fontId="37" fillId="6" borderId="6" xfId="8" applyNumberFormat="1" applyFont="1" applyFill="1" applyBorder="1" applyAlignment="1">
      <alignment horizontal="right" vertical="center" wrapText="1"/>
    </xf>
    <xf numFmtId="3" fontId="37" fillId="6" borderId="6" xfId="8" applyNumberFormat="1" applyFont="1" applyFill="1" applyBorder="1" applyAlignment="1">
      <alignment horizontal="right"/>
    </xf>
    <xf numFmtId="3" fontId="37" fillId="6" borderId="6" xfId="8" applyNumberFormat="1" applyFont="1" applyFill="1" applyBorder="1" applyAlignment="1">
      <alignment horizontal="right" vertical="center"/>
    </xf>
    <xf numFmtId="3" fontId="37" fillId="6" borderId="6" xfId="8" applyNumberFormat="1" applyFont="1" applyFill="1" applyBorder="1" applyAlignment="1">
      <alignment vertical="center"/>
    </xf>
    <xf numFmtId="3" fontId="4" fillId="0" borderId="6" xfId="8" applyNumberFormat="1" applyFont="1" applyBorder="1" applyAlignment="1">
      <alignment horizontal="right"/>
    </xf>
    <xf numFmtId="3" fontId="17" fillId="0" borderId="32" xfId="2" applyNumberFormat="1" applyFont="1" applyFill="1" applyBorder="1" applyAlignment="1">
      <alignment horizontal="center" vertical="center" wrapText="1"/>
    </xf>
    <xf numFmtId="3" fontId="17" fillId="0" borderId="11" xfId="2" applyNumberFormat="1" applyFont="1" applyFill="1" applyBorder="1" applyAlignment="1">
      <alignment horizontal="center" vertical="center" wrapText="1"/>
    </xf>
    <xf numFmtId="0" fontId="17" fillId="0" borderId="44" xfId="2" applyFont="1" applyFill="1" applyBorder="1" applyAlignment="1">
      <alignment horizontal="center" vertical="center" wrapText="1"/>
    </xf>
    <xf numFmtId="0" fontId="17" fillId="3" borderId="44" xfId="2" applyFont="1" applyFill="1" applyBorder="1" applyAlignment="1">
      <alignment horizontal="center" vertical="center" wrapText="1"/>
    </xf>
    <xf numFmtId="0" fontId="4" fillId="0" borderId="12" xfId="2" applyFont="1" applyFill="1" applyBorder="1" applyAlignment="1">
      <alignment vertical="center" wrapText="1"/>
    </xf>
    <xf numFmtId="3" fontId="36" fillId="5" borderId="42" xfId="5" applyNumberFormat="1" applyFont="1" applyFill="1" applyBorder="1" applyAlignment="1">
      <alignment vertical="center"/>
    </xf>
    <xf numFmtId="3" fontId="35" fillId="5" borderId="12" xfId="5" applyNumberFormat="1" applyFont="1" applyFill="1" applyBorder="1" applyAlignment="1">
      <alignment horizontal="center" vertical="center"/>
    </xf>
    <xf numFmtId="0" fontId="35" fillId="0" borderId="42" xfId="5" applyFont="1" applyBorder="1"/>
    <xf numFmtId="0" fontId="36" fillId="6" borderId="42" xfId="5" applyFont="1" applyFill="1" applyBorder="1"/>
    <xf numFmtId="3" fontId="35" fillId="0" borderId="42" xfId="5" applyNumberFormat="1" applyFont="1" applyBorder="1" applyAlignment="1">
      <alignment vertical="center"/>
    </xf>
    <xf numFmtId="3" fontId="36" fillId="6" borderId="42" xfId="5" applyNumberFormat="1" applyFont="1" applyFill="1" applyBorder="1" applyAlignment="1">
      <alignment vertical="center"/>
    </xf>
    <xf numFmtId="0" fontId="4" fillId="0" borderId="12" xfId="3" applyFont="1" applyFill="1" applyBorder="1" applyAlignment="1">
      <alignment horizontal="center" vertical="center" wrapText="1"/>
    </xf>
    <xf numFmtId="3" fontId="17" fillId="6" borderId="42" xfId="5" applyNumberFormat="1" applyFont="1" applyFill="1" applyBorder="1" applyAlignment="1">
      <alignment vertical="center"/>
    </xf>
    <xf numFmtId="0" fontId="36" fillId="6" borderId="42" xfId="5" applyFont="1" applyFill="1" applyBorder="1" applyAlignment="1">
      <alignment vertical="center"/>
    </xf>
    <xf numFmtId="0" fontId="4" fillId="2" borderId="42" xfId="10" applyNumberFormat="1" applyFont="1" applyFill="1" applyBorder="1" applyAlignment="1">
      <alignment horizontal="left" vertical="center" wrapText="1"/>
    </xf>
    <xf numFmtId="0" fontId="4" fillId="0" borderId="42" xfId="10" applyNumberFormat="1" applyFont="1" applyFill="1" applyBorder="1" applyAlignment="1">
      <alignment horizontal="left" vertical="center" wrapText="1"/>
    </xf>
    <xf numFmtId="0" fontId="4" fillId="0" borderId="53" xfId="3" applyFont="1" applyFill="1" applyBorder="1" applyAlignment="1">
      <alignment vertical="center" wrapText="1"/>
    </xf>
    <xf numFmtId="165" fontId="4" fillId="0" borderId="6" xfId="8" applyNumberFormat="1" applyFont="1" applyFill="1" applyBorder="1" applyAlignment="1">
      <alignment horizontal="right"/>
    </xf>
    <xf numFmtId="3" fontId="4" fillId="0" borderId="6" xfId="8" applyNumberFormat="1" applyFont="1" applyFill="1" applyBorder="1" applyAlignment="1">
      <alignment horizontal="right"/>
    </xf>
    <xf numFmtId="165" fontId="37" fillId="6" borderId="12" xfId="8" applyNumberFormat="1" applyFont="1" applyFill="1" applyBorder="1" applyAlignment="1">
      <alignment horizontal="right"/>
    </xf>
    <xf numFmtId="3" fontId="36" fillId="5" borderId="6" xfId="5" applyNumberFormat="1" applyFont="1" applyFill="1" applyBorder="1" applyAlignment="1"/>
    <xf numFmtId="165" fontId="36" fillId="5" borderId="6" xfId="5" applyNumberFormat="1" applyFont="1" applyFill="1" applyBorder="1" applyAlignment="1">
      <alignment horizontal="right"/>
    </xf>
    <xf numFmtId="3" fontId="38" fillId="6" borderId="6" xfId="5" applyNumberFormat="1" applyFont="1" applyFill="1" applyBorder="1" applyAlignment="1"/>
    <xf numFmtId="165" fontId="38" fillId="6" borderId="6" xfId="5" applyNumberFormat="1" applyFont="1" applyFill="1" applyBorder="1" applyAlignment="1">
      <alignment horizontal="right"/>
    </xf>
    <xf numFmtId="165" fontId="37" fillId="5" borderId="6" xfId="5" applyNumberFormat="1" applyFont="1" applyFill="1" applyBorder="1" applyAlignment="1">
      <alignment horizontal="right"/>
    </xf>
    <xf numFmtId="3" fontId="37" fillId="6" borderId="6" xfId="5" applyNumberFormat="1" applyFont="1" applyFill="1" applyBorder="1" applyAlignment="1"/>
    <xf numFmtId="165" fontId="36" fillId="6" borderId="6" xfId="5" applyNumberFormat="1" applyFont="1" applyFill="1" applyBorder="1" applyAlignment="1">
      <alignment horizontal="right"/>
    </xf>
    <xf numFmtId="165" fontId="37" fillId="6" borderId="6" xfId="5" applyNumberFormat="1" applyFont="1" applyFill="1" applyBorder="1" applyAlignment="1">
      <alignment horizontal="right"/>
    </xf>
    <xf numFmtId="3" fontId="37" fillId="5" borderId="6" xfId="5" applyNumberFormat="1" applyFont="1" applyFill="1" applyBorder="1" applyAlignment="1"/>
    <xf numFmtId="3" fontId="17" fillId="0" borderId="9" xfId="2" applyNumberFormat="1" applyFont="1" applyFill="1" applyBorder="1" applyAlignment="1">
      <alignment horizontal="right" vertical="center" wrapText="1"/>
    </xf>
    <xf numFmtId="3" fontId="36" fillId="5" borderId="42" xfId="5" applyNumberFormat="1" applyFont="1" applyFill="1" applyBorder="1" applyAlignment="1"/>
    <xf numFmtId="3" fontId="35" fillId="0" borderId="42" xfId="5" applyNumberFormat="1" applyFont="1" applyFill="1" applyBorder="1" applyAlignment="1">
      <alignment vertical="center"/>
    </xf>
    <xf numFmtId="3" fontId="36" fillId="6" borderId="42" xfId="5" applyNumberFormat="1" applyFont="1" applyFill="1" applyBorder="1" applyAlignment="1"/>
    <xf numFmtId="165" fontId="37" fillId="5" borderId="12" xfId="5" applyNumberFormat="1" applyFont="1" applyFill="1" applyBorder="1" applyAlignment="1">
      <alignment horizontal="right"/>
    </xf>
    <xf numFmtId="0" fontId="17" fillId="6" borderId="42" xfId="10" applyNumberFormat="1" applyFont="1" applyFill="1" applyBorder="1" applyAlignment="1">
      <alignment horizontal="left" vertical="center" wrapText="1"/>
    </xf>
    <xf numFmtId="3" fontId="35" fillId="0" borderId="42" xfId="5" applyNumberFormat="1" applyFont="1" applyFill="1" applyBorder="1" applyAlignment="1"/>
    <xf numFmtId="0" fontId="35" fillId="0" borderId="42" xfId="5" applyFont="1" applyFill="1" applyBorder="1"/>
    <xf numFmtId="0" fontId="35" fillId="0" borderId="42" xfId="5" applyFont="1" applyFill="1" applyBorder="1" applyAlignment="1">
      <alignment vertical="center"/>
    </xf>
    <xf numFmtId="3" fontId="17" fillId="0" borderId="13" xfId="2" applyNumberFormat="1" applyFont="1" applyFill="1" applyBorder="1" applyAlignment="1">
      <alignment horizontal="center" vertical="center" wrapText="1"/>
    </xf>
    <xf numFmtId="3" fontId="17" fillId="0" borderId="15" xfId="2" applyNumberFormat="1" applyFont="1" applyFill="1" applyBorder="1" applyAlignment="1">
      <alignment vertical="center" wrapText="1"/>
    </xf>
    <xf numFmtId="3" fontId="17" fillId="0" borderId="45" xfId="2" applyNumberFormat="1" applyFont="1" applyFill="1" applyBorder="1" applyAlignment="1">
      <alignment vertical="center" wrapText="1"/>
    </xf>
    <xf numFmtId="3" fontId="17" fillId="0" borderId="13" xfId="2" applyNumberFormat="1" applyFont="1" applyFill="1" applyBorder="1" applyAlignment="1">
      <alignment horizontal="right" vertical="center" wrapText="1"/>
    </xf>
    <xf numFmtId="4" fontId="17" fillId="0" borderId="13" xfId="2" applyNumberFormat="1" applyFont="1" applyFill="1" applyBorder="1" applyAlignment="1">
      <alignment horizontal="right" vertical="center" wrapText="1"/>
    </xf>
    <xf numFmtId="0" fontId="2" fillId="4" borderId="2" xfId="2" applyFont="1" applyFill="1" applyBorder="1" applyAlignment="1">
      <alignment horizontal="justify" vertical="top" wrapText="1"/>
    </xf>
    <xf numFmtId="0" fontId="2" fillId="4" borderId="2" xfId="3" applyFont="1" applyFill="1" applyBorder="1" applyAlignment="1">
      <alignment horizontal="center" vertical="center"/>
    </xf>
    <xf numFmtId="164" fontId="2" fillId="4" borderId="2" xfId="4" applyNumberFormat="1" applyFont="1" applyFill="1" applyBorder="1" applyAlignment="1">
      <alignment vertical="center"/>
    </xf>
    <xf numFmtId="0" fontId="2" fillId="4" borderId="2" xfId="3" applyFont="1" applyFill="1" applyBorder="1" applyAlignment="1">
      <alignment vertical="center"/>
    </xf>
    <xf numFmtId="0" fontId="17" fillId="8" borderId="54" xfId="10" applyNumberFormat="1" applyFont="1" applyFill="1" applyBorder="1" applyAlignment="1">
      <alignment horizontal="left" vertical="center" wrapText="1"/>
    </xf>
    <xf numFmtId="3" fontId="36" fillId="5" borderId="44" xfId="5" applyNumberFormat="1" applyFont="1" applyFill="1" applyBorder="1" applyAlignment="1"/>
    <xf numFmtId="0" fontId="2" fillId="4" borderId="2" xfId="2" applyFont="1" applyFill="1" applyBorder="1" applyAlignment="1">
      <alignment horizontal="justify" vertical="center" wrapText="1"/>
    </xf>
    <xf numFmtId="3" fontId="37" fillId="8" borderId="25" xfId="8" applyNumberFormat="1" applyFont="1" applyFill="1" applyBorder="1" applyAlignment="1">
      <alignment vertical="center"/>
    </xf>
    <xf numFmtId="3" fontId="36" fillId="5" borderId="26" xfId="5" applyNumberFormat="1" applyFont="1" applyFill="1" applyBorder="1" applyAlignment="1"/>
    <xf numFmtId="165" fontId="37" fillId="8" borderId="25" xfId="8" applyNumberFormat="1" applyFont="1" applyFill="1" applyBorder="1" applyAlignment="1">
      <alignment horizontal="right"/>
    </xf>
    <xf numFmtId="165" fontId="36" fillId="5" borderId="26" xfId="5" applyNumberFormat="1" applyFont="1" applyFill="1" applyBorder="1" applyAlignment="1">
      <alignment horizontal="right"/>
    </xf>
    <xf numFmtId="165" fontId="37" fillId="8" borderId="25" xfId="8" applyNumberFormat="1" applyFont="1" applyFill="1" applyBorder="1" applyAlignment="1">
      <alignment horizontal="right" vertical="center"/>
    </xf>
    <xf numFmtId="165" fontId="37" fillId="8" borderId="38" xfId="8" applyNumberFormat="1" applyFont="1" applyFill="1" applyBorder="1" applyAlignment="1">
      <alignment horizontal="right"/>
    </xf>
    <xf numFmtId="3" fontId="37" fillId="5" borderId="26" xfId="5" applyNumberFormat="1" applyFont="1" applyFill="1" applyBorder="1" applyAlignment="1"/>
    <xf numFmtId="165" fontId="37" fillId="5" borderId="26" xfId="5" applyNumberFormat="1" applyFont="1" applyFill="1" applyBorder="1" applyAlignment="1">
      <alignment horizontal="right"/>
    </xf>
    <xf numFmtId="3" fontId="36" fillId="0" borderId="42" xfId="5" applyNumberFormat="1" applyFont="1" applyBorder="1" applyAlignment="1">
      <alignment vertical="center"/>
    </xf>
    <xf numFmtId="3" fontId="17" fillId="0" borderId="6" xfId="8" applyNumberFormat="1" applyFont="1" applyFill="1" applyBorder="1" applyAlignment="1">
      <alignment horizontal="right"/>
    </xf>
    <xf numFmtId="165" fontId="17" fillId="0" borderId="6" xfId="8" applyNumberFormat="1" applyFont="1" applyFill="1" applyBorder="1" applyAlignment="1">
      <alignment horizontal="right"/>
    </xf>
    <xf numFmtId="0" fontId="36" fillId="0" borderId="42" xfId="5" applyFont="1" applyBorder="1" applyAlignment="1">
      <alignment vertical="center"/>
    </xf>
    <xf numFmtId="3" fontId="17" fillId="0" borderId="6" xfId="8" applyNumberFormat="1" applyFont="1" applyFill="1" applyBorder="1" applyAlignment="1">
      <alignment horizontal="right" vertical="center"/>
    </xf>
    <xf numFmtId="3" fontId="37" fillId="6" borderId="6" xfId="8" applyNumberFormat="1" applyFont="1" applyFill="1" applyBorder="1" applyAlignment="1">
      <alignment horizontal="center" vertical="center"/>
    </xf>
    <xf numFmtId="169" fontId="4" fillId="0" borderId="6" xfId="2" applyNumberFormat="1" applyFont="1" applyBorder="1" applyAlignment="1"/>
    <xf numFmtId="3" fontId="38" fillId="6" borderId="12" xfId="5" applyNumberFormat="1" applyFont="1" applyFill="1" applyBorder="1" applyAlignment="1"/>
    <xf numFmtId="165" fontId="36" fillId="5" borderId="12" xfId="5" applyNumberFormat="1" applyFont="1" applyFill="1" applyBorder="1" applyAlignment="1">
      <alignment horizontal="right"/>
    </xf>
    <xf numFmtId="165" fontId="17" fillId="6" borderId="12" xfId="8" applyNumberFormat="1" applyFont="1" applyFill="1" applyBorder="1" applyAlignment="1">
      <alignment horizontal="right" vertical="center"/>
    </xf>
    <xf numFmtId="165" fontId="17" fillId="6" borderId="12" xfId="8" applyNumberFormat="1" applyFont="1" applyFill="1" applyBorder="1" applyAlignment="1">
      <alignment horizontal="right"/>
    </xf>
    <xf numFmtId="165" fontId="36" fillId="6" borderId="12" xfId="5" applyNumberFormat="1" applyFont="1" applyFill="1" applyBorder="1" applyAlignment="1">
      <alignment horizontal="right"/>
    </xf>
    <xf numFmtId="165" fontId="37" fillId="6" borderId="12" xfId="8" applyNumberFormat="1" applyFont="1" applyFill="1" applyBorder="1" applyAlignment="1">
      <alignment horizontal="right" vertical="center"/>
    </xf>
    <xf numFmtId="165" fontId="36" fillId="5" borderId="47" xfId="5" applyNumberFormat="1" applyFont="1" applyFill="1" applyBorder="1" applyAlignment="1">
      <alignment horizontal="right"/>
    </xf>
    <xf numFmtId="165" fontId="37" fillId="5" borderId="47" xfId="5" applyNumberFormat="1" applyFont="1" applyFill="1" applyBorder="1" applyAlignment="1">
      <alignment horizontal="right"/>
    </xf>
    <xf numFmtId="0" fontId="17" fillId="0" borderId="14" xfId="2" applyFont="1" applyFill="1" applyBorder="1" applyAlignment="1">
      <alignment horizontal="center" vertical="center" wrapText="1"/>
    </xf>
    <xf numFmtId="3" fontId="17" fillId="0" borderId="4" xfId="2" applyNumberFormat="1" applyFont="1" applyFill="1" applyBorder="1" applyAlignment="1">
      <alignment horizontal="center" vertical="center" wrapText="1"/>
    </xf>
    <xf numFmtId="3" fontId="17" fillId="0" borderId="40" xfId="2" applyNumberFormat="1" applyFont="1" applyFill="1" applyBorder="1" applyAlignment="1">
      <alignment horizontal="center" vertical="center" wrapText="1"/>
    </xf>
    <xf numFmtId="3" fontId="36" fillId="5" borderId="6" xfId="5" applyNumberFormat="1" applyFont="1" applyFill="1" applyBorder="1" applyAlignment="1">
      <alignment horizontal="right"/>
    </xf>
    <xf numFmtId="3" fontId="17" fillId="6" borderId="6" xfId="8" applyNumberFormat="1" applyFont="1" applyFill="1" applyBorder="1" applyAlignment="1">
      <alignment horizontal="right" vertical="center"/>
    </xf>
    <xf numFmtId="0" fontId="4" fillId="0" borderId="6" xfId="10" applyNumberFormat="1" applyFont="1" applyFill="1" applyBorder="1" applyAlignment="1">
      <alignment horizontal="right" vertical="center" wrapText="1"/>
    </xf>
    <xf numFmtId="0" fontId="17" fillId="6" borderId="6" xfId="10" applyNumberFormat="1" applyFont="1" applyFill="1" applyBorder="1" applyAlignment="1">
      <alignment horizontal="right" vertical="center" wrapText="1"/>
    </xf>
    <xf numFmtId="3" fontId="37" fillId="6" borderId="6" xfId="5" applyNumberFormat="1" applyFont="1" applyFill="1" applyBorder="1" applyAlignment="1">
      <alignment horizontal="right"/>
    </xf>
    <xf numFmtId="3" fontId="37" fillId="5" borderId="6" xfId="5" applyNumberFormat="1" applyFont="1" applyFill="1" applyBorder="1" applyAlignment="1">
      <alignment horizontal="right"/>
    </xf>
    <xf numFmtId="3" fontId="36" fillId="6" borderId="36" xfId="5" applyNumberFormat="1" applyFont="1" applyFill="1" applyBorder="1" applyAlignment="1">
      <alignment vertical="center"/>
    </xf>
    <xf numFmtId="3" fontId="37" fillId="6" borderId="29" xfId="8" applyNumberFormat="1" applyFont="1" applyFill="1" applyBorder="1" applyAlignment="1">
      <alignment horizontal="right" vertical="center"/>
    </xf>
    <xf numFmtId="165" fontId="37" fillId="6" borderId="29" xfId="8" applyNumberFormat="1" applyFont="1" applyFill="1" applyBorder="1" applyAlignment="1">
      <alignment horizontal="right"/>
    </xf>
    <xf numFmtId="165" fontId="37" fillId="6" borderId="29" xfId="8" applyNumberFormat="1" applyFont="1" applyFill="1" applyBorder="1" applyAlignment="1">
      <alignment horizontal="right" vertical="center"/>
    </xf>
    <xf numFmtId="165" fontId="37" fillId="6" borderId="53" xfId="8" applyNumberFormat="1" applyFont="1" applyFill="1" applyBorder="1" applyAlignment="1">
      <alignment horizontal="right"/>
    </xf>
    <xf numFmtId="0" fontId="17" fillId="0" borderId="35" xfId="2" applyNumberFormat="1" applyFont="1" applyFill="1" applyBorder="1" applyAlignment="1">
      <alignment horizontal="left" vertical="center" wrapText="1"/>
    </xf>
    <xf numFmtId="3" fontId="17" fillId="0" borderId="34" xfId="2" applyNumberFormat="1" applyFont="1" applyFill="1" applyBorder="1" applyAlignment="1">
      <alignment horizontal="center" vertical="center" wrapText="1"/>
    </xf>
    <xf numFmtId="0" fontId="13" fillId="0" borderId="8" xfId="2" applyFont="1" applyBorder="1"/>
    <xf numFmtId="0" fontId="13" fillId="0" borderId="8" xfId="2" applyBorder="1"/>
    <xf numFmtId="165" fontId="17" fillId="0" borderId="13" xfId="8" applyNumberFormat="1" applyFont="1" applyFill="1" applyBorder="1" applyAlignment="1">
      <alignment horizontal="right" vertical="center"/>
    </xf>
    <xf numFmtId="164" fontId="6" fillId="4" borderId="2" xfId="4" applyNumberFormat="1" applyFont="1" applyFill="1" applyBorder="1" applyAlignment="1">
      <alignment vertical="center"/>
    </xf>
    <xf numFmtId="0" fontId="39" fillId="9" borderId="2" xfId="2" applyFont="1" applyFill="1" applyBorder="1" applyAlignment="1">
      <alignment horizontal="center" vertical="center" wrapText="1"/>
    </xf>
    <xf numFmtId="164" fontId="39" fillId="9" borderId="20" xfId="4" applyNumberFormat="1" applyFont="1" applyFill="1" applyBorder="1" applyAlignment="1">
      <alignment horizontal="center" vertical="center"/>
    </xf>
    <xf numFmtId="164" fontId="40" fillId="9" borderId="2" xfId="4" applyNumberFormat="1" applyFont="1" applyFill="1" applyBorder="1" applyAlignment="1">
      <alignment horizontal="center" vertical="center"/>
    </xf>
    <xf numFmtId="4" fontId="5" fillId="9" borderId="4" xfId="3" applyNumberFormat="1" applyFont="1" applyFill="1" applyBorder="1" applyAlignment="1">
      <alignment horizontal="center" vertical="center"/>
    </xf>
    <xf numFmtId="0" fontId="31" fillId="9" borderId="2" xfId="2" applyFont="1" applyFill="1" applyBorder="1" applyAlignment="1">
      <alignment horizontal="left" vertical="center" wrapText="1"/>
    </xf>
    <xf numFmtId="0" fontId="13" fillId="7" borderId="24" xfId="0" applyFont="1" applyFill="1" applyBorder="1"/>
    <xf numFmtId="9" fontId="13" fillId="0" borderId="2" xfId="0" applyNumberFormat="1" applyFont="1" applyBorder="1" applyAlignment="1">
      <alignment horizontal="center" vertical="center" wrapText="1"/>
    </xf>
    <xf numFmtId="0" fontId="13" fillId="0" borderId="19" xfId="0" applyFont="1" applyBorder="1" applyAlignment="1">
      <alignment horizontal="center" vertical="center" wrapText="1"/>
    </xf>
    <xf numFmtId="9" fontId="13" fillId="0" borderId="20" xfId="0" applyNumberFormat="1" applyFont="1" applyBorder="1" applyAlignment="1">
      <alignment horizontal="center" vertical="center" wrapText="1"/>
    </xf>
    <xf numFmtId="9"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7" borderId="2" xfId="0" applyFont="1" applyFill="1" applyBorder="1"/>
    <xf numFmtId="0" fontId="13" fillId="7" borderId="22" xfId="0" applyFont="1" applyFill="1" applyBorder="1"/>
    <xf numFmtId="0" fontId="2" fillId="0" borderId="47" xfId="2" applyFont="1" applyFill="1" applyBorder="1" applyAlignment="1">
      <alignment horizontal="center" vertical="center" wrapText="1"/>
    </xf>
    <xf numFmtId="3" fontId="36" fillId="6" borderId="43" xfId="5" applyNumberFormat="1" applyFont="1" applyFill="1" applyBorder="1" applyAlignment="1">
      <alignment vertical="center"/>
    </xf>
    <xf numFmtId="165" fontId="37" fillId="10" borderId="6" xfId="8" applyNumberFormat="1" applyFont="1" applyFill="1" applyBorder="1" applyAlignment="1">
      <alignment horizontal="right" vertical="center"/>
    </xf>
    <xf numFmtId="165" fontId="17" fillId="10" borderId="6" xfId="8" applyNumberFormat="1" applyFont="1" applyFill="1" applyBorder="1" applyAlignment="1">
      <alignment horizontal="right" vertical="center"/>
    </xf>
    <xf numFmtId="3" fontId="36" fillId="10" borderId="42" xfId="5" applyNumberFormat="1" applyFont="1" applyFill="1" applyBorder="1" applyAlignment="1">
      <alignment vertical="center"/>
    </xf>
    <xf numFmtId="3" fontId="37" fillId="10" borderId="6" xfId="8" applyNumberFormat="1" applyFont="1" applyFill="1" applyBorder="1" applyAlignment="1">
      <alignment horizontal="right" vertical="center"/>
    </xf>
    <xf numFmtId="165" fontId="37" fillId="10" borderId="6" xfId="8" applyNumberFormat="1" applyFont="1" applyFill="1" applyBorder="1" applyAlignment="1">
      <alignment horizontal="right"/>
    </xf>
    <xf numFmtId="3" fontId="36" fillId="10" borderId="42" xfId="5" applyNumberFormat="1" applyFont="1" applyFill="1" applyBorder="1" applyAlignment="1"/>
    <xf numFmtId="3" fontId="37" fillId="10" borderId="6" xfId="5" applyNumberFormat="1" applyFont="1" applyFill="1" applyBorder="1" applyAlignment="1"/>
    <xf numFmtId="165" fontId="37" fillId="10" borderId="6" xfId="5" applyNumberFormat="1" applyFont="1" applyFill="1" applyBorder="1" applyAlignment="1">
      <alignment horizontal="right"/>
    </xf>
    <xf numFmtId="165" fontId="4" fillId="10" borderId="6" xfId="8" applyNumberFormat="1" applyFont="1" applyFill="1" applyBorder="1" applyAlignment="1">
      <alignment horizontal="right"/>
    </xf>
    <xf numFmtId="0" fontId="4" fillId="10" borderId="42" xfId="10" applyNumberFormat="1" applyFont="1" applyFill="1" applyBorder="1" applyAlignment="1">
      <alignment horizontal="left" vertical="center" wrapText="1"/>
    </xf>
    <xf numFmtId="3" fontId="4" fillId="10" borderId="6" xfId="8" applyNumberFormat="1" applyFont="1" applyFill="1" applyBorder="1" applyAlignment="1">
      <alignment vertical="center"/>
    </xf>
    <xf numFmtId="3" fontId="44" fillId="0" borderId="6" xfId="8" applyNumberFormat="1" applyFont="1" applyFill="1" applyBorder="1" applyAlignment="1">
      <alignment horizontal="right" vertical="center"/>
    </xf>
    <xf numFmtId="3" fontId="44" fillId="0" borderId="42" xfId="5" applyNumberFormat="1" applyFont="1" applyFill="1" applyBorder="1" applyAlignment="1">
      <alignment vertical="center"/>
    </xf>
    <xf numFmtId="3" fontId="44" fillId="0" borderId="6" xfId="8" applyNumberFormat="1" applyFont="1" applyFill="1" applyBorder="1" applyAlignment="1">
      <alignment vertical="center"/>
    </xf>
    <xf numFmtId="3" fontId="44" fillId="0" borderId="42" xfId="5" applyNumberFormat="1" applyFont="1" applyBorder="1" applyAlignment="1">
      <alignment vertical="center"/>
    </xf>
    <xf numFmtId="3" fontId="4" fillId="0" borderId="42" xfId="5" applyNumberFormat="1" applyFont="1" applyBorder="1" applyAlignment="1">
      <alignment vertical="top"/>
    </xf>
    <xf numFmtId="43" fontId="13" fillId="0" borderId="0" xfId="2" applyNumberFormat="1"/>
    <xf numFmtId="165" fontId="44" fillId="0" borderId="6" xfId="8" applyNumberFormat="1" applyFont="1" applyFill="1" applyBorder="1" applyAlignment="1">
      <alignment horizontal="right" vertical="center"/>
    </xf>
    <xf numFmtId="3" fontId="37" fillId="6" borderId="42" xfId="5" applyNumberFormat="1" applyFont="1" applyFill="1" applyBorder="1" applyAlignment="1">
      <alignment vertical="center"/>
    </xf>
    <xf numFmtId="3" fontId="37" fillId="5" borderId="42" xfId="5" applyNumberFormat="1" applyFont="1" applyFill="1" applyBorder="1" applyAlignment="1"/>
    <xf numFmtId="3" fontId="44" fillId="0" borderId="43" xfId="5" applyNumberFormat="1" applyFont="1" applyBorder="1" applyAlignment="1">
      <alignment vertical="center"/>
    </xf>
    <xf numFmtId="3" fontId="44" fillId="0" borderId="13" xfId="8" applyNumberFormat="1" applyFont="1" applyFill="1" applyBorder="1" applyAlignment="1">
      <alignment horizontal="right" vertical="center"/>
    </xf>
    <xf numFmtId="165" fontId="44" fillId="0" borderId="13" xfId="8" applyNumberFormat="1" applyFont="1" applyBorder="1" applyAlignment="1">
      <alignment horizontal="right"/>
    </xf>
    <xf numFmtId="0" fontId="21" fillId="0" borderId="25"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6" xfId="0" applyFont="1" applyBorder="1" applyAlignment="1">
      <alignment horizontal="center" vertical="center" wrapText="1"/>
    </xf>
    <xf numFmtId="0" fontId="22" fillId="0" borderId="25" xfId="0" applyFont="1" applyBorder="1" applyAlignment="1">
      <alignment horizontal="center" vertical="center" wrapText="1"/>
    </xf>
    <xf numFmtId="0" fontId="0" fillId="0" borderId="26" xfId="0" applyBorder="1"/>
    <xf numFmtId="0" fontId="21" fillId="0" borderId="17" xfId="0" applyFont="1" applyBorder="1" applyAlignment="1">
      <alignment horizontal="center" vertical="top" wrapText="1"/>
    </xf>
    <xf numFmtId="0" fontId="21" fillId="0" borderId="7" xfId="0" applyFont="1" applyBorder="1" applyAlignment="1">
      <alignment horizontal="center" vertical="top" wrapText="1"/>
    </xf>
    <xf numFmtId="0" fontId="21" fillId="0" borderId="18" xfId="0" applyFont="1" applyBorder="1" applyAlignment="1">
      <alignment horizontal="center" vertical="top" wrapText="1"/>
    </xf>
    <xf numFmtId="0" fontId="21" fillId="0" borderId="8" xfId="0" applyFont="1" applyBorder="1" applyAlignment="1">
      <alignment horizontal="center" vertical="top" wrapText="1"/>
    </xf>
    <xf numFmtId="0" fontId="21" fillId="0" borderId="19" xfId="0" applyFont="1" applyBorder="1" applyAlignment="1">
      <alignment horizontal="center" vertical="top" wrapText="1"/>
    </xf>
    <xf numFmtId="0" fontId="21" fillId="0" borderId="4" xfId="0" applyFont="1" applyBorder="1" applyAlignment="1">
      <alignment horizontal="center" vertical="top" wrapText="1"/>
    </xf>
    <xf numFmtId="0" fontId="6" fillId="0" borderId="0" xfId="0" applyFont="1" applyAlignment="1">
      <alignment horizontal="center"/>
    </xf>
    <xf numFmtId="0" fontId="11" fillId="0" borderId="0" xfId="0" applyFont="1" applyAlignment="1">
      <alignment horizontal="center"/>
    </xf>
    <xf numFmtId="0" fontId="7" fillId="0" borderId="21" xfId="0" applyFont="1" applyBorder="1" applyAlignment="1">
      <alignment vertical="center"/>
    </xf>
    <xf numFmtId="0" fontId="7" fillId="0" borderId="22" xfId="0" applyFont="1" applyBorder="1" applyAlignment="1">
      <alignment vertical="center"/>
    </xf>
    <xf numFmtId="0" fontId="7" fillId="0" borderId="1" xfId="0" applyFont="1" applyBorder="1" applyAlignment="1">
      <alignment vertical="center"/>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4" xfId="0" applyFont="1" applyBorder="1" applyAlignment="1">
      <alignment horizontal="center" vertical="top" wrapText="1"/>
    </xf>
    <xf numFmtId="0" fontId="15" fillId="0" borderId="19" xfId="0" applyFont="1" applyBorder="1" applyAlignment="1">
      <alignment wrapText="1"/>
    </xf>
    <xf numFmtId="0" fontId="7" fillId="0" borderId="20" xfId="0" applyFont="1" applyBorder="1" applyAlignment="1">
      <alignment wrapText="1"/>
    </xf>
    <xf numFmtId="0" fontId="7" fillId="0" borderId="4" xfId="0" applyFont="1" applyBorder="1" applyAlignment="1">
      <alignment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3" xfId="0" applyFont="1" applyBorder="1" applyAlignment="1">
      <alignment horizontal="center" wrapText="1"/>
    </xf>
    <xf numFmtId="0" fontId="15" fillId="0" borderId="19" xfId="0" applyFont="1" applyBorder="1" applyAlignment="1">
      <alignment horizontal="justify" wrapText="1"/>
    </xf>
    <xf numFmtId="0" fontId="7" fillId="0" borderId="20" xfId="0" applyFont="1" applyBorder="1" applyAlignment="1">
      <alignment horizontal="justify" wrapText="1"/>
    </xf>
    <xf numFmtId="0" fontId="7" fillId="0" borderId="4" xfId="0" applyFont="1" applyBorder="1" applyAlignment="1">
      <alignment horizontal="justify" wrapText="1"/>
    </xf>
    <xf numFmtId="0" fontId="7" fillId="0" borderId="24" xfId="0" applyFont="1" applyBorder="1" applyAlignment="1">
      <alignment horizontal="center" wrapText="1"/>
    </xf>
    <xf numFmtId="0" fontId="4" fillId="0" borderId="27" xfId="0" applyFont="1" applyBorder="1" applyAlignment="1">
      <alignment horizontal="center"/>
    </xf>
    <xf numFmtId="0" fontId="4" fillId="0" borderId="10" xfId="0" applyFont="1" applyBorder="1" applyAlignment="1">
      <alignment horizontal="center"/>
    </xf>
    <xf numFmtId="0" fontId="21" fillId="0" borderId="28" xfId="0" applyFont="1" applyBorder="1" applyAlignment="1">
      <alignment horizontal="center" vertical="top" wrapText="1"/>
    </xf>
    <xf numFmtId="0" fontId="21" fillId="0" borderId="6" xfId="0" applyFont="1" applyBorder="1" applyAlignment="1">
      <alignment horizontal="center" vertical="top" wrapText="1"/>
    </xf>
    <xf numFmtId="0" fontId="21" fillId="0" borderId="15" xfId="0" applyFont="1" applyBorder="1" applyAlignment="1">
      <alignment horizontal="center" vertical="top" wrapText="1"/>
    </xf>
    <xf numFmtId="0" fontId="5" fillId="0" borderId="17" xfId="0" applyFont="1" applyBorder="1" applyAlignment="1">
      <alignment horizontal="center" vertical="top" wrapText="1"/>
    </xf>
    <xf numFmtId="0" fontId="5" fillId="0" borderId="7" xfId="0" applyFont="1" applyBorder="1" applyAlignment="1">
      <alignment horizontal="center" vertical="top" wrapText="1"/>
    </xf>
    <xf numFmtId="0" fontId="5" fillId="0" borderId="18"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Border="1" applyAlignment="1">
      <alignment horizontal="center" vertical="top" wrapText="1"/>
    </xf>
    <xf numFmtId="0" fontId="21" fillId="0" borderId="23" xfId="0" applyFont="1" applyBorder="1" applyAlignment="1">
      <alignment horizontal="center" vertical="top" wrapText="1"/>
    </xf>
    <xf numFmtId="0" fontId="21" fillId="0" borderId="2" xfId="0" applyFont="1" applyBorder="1" applyAlignment="1">
      <alignment horizontal="center" vertical="top" wrapText="1"/>
    </xf>
    <xf numFmtId="0" fontId="25" fillId="0" borderId="2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0" xfId="0" applyFont="1" applyBorder="1" applyAlignment="1">
      <alignment horizontal="center" vertical="center" wrapText="1"/>
    </xf>
    <xf numFmtId="4" fontId="31" fillId="0" borderId="23" xfId="0" applyNumberFormat="1" applyFont="1" applyBorder="1" applyAlignment="1">
      <alignment horizontal="center" vertical="center"/>
    </xf>
    <xf numFmtId="4" fontId="31" fillId="0" borderId="7" xfId="0" applyNumberFormat="1" applyFont="1" applyBorder="1" applyAlignment="1">
      <alignment horizontal="center" vertical="center"/>
    </xf>
    <xf numFmtId="4" fontId="31" fillId="0" borderId="0" xfId="0" applyNumberFormat="1" applyFont="1" applyBorder="1" applyAlignment="1">
      <alignment horizontal="center" vertical="center"/>
    </xf>
    <xf numFmtId="4" fontId="31" fillId="0" borderId="8" xfId="0" applyNumberFormat="1" applyFont="1" applyBorder="1" applyAlignment="1">
      <alignment horizontal="center" vertical="center"/>
    </xf>
    <xf numFmtId="4" fontId="31" fillId="0" borderId="22" xfId="0" applyNumberFormat="1" applyFont="1" applyBorder="1" applyAlignment="1">
      <alignment horizontal="center" vertical="center"/>
    </xf>
    <xf numFmtId="4" fontId="31" fillId="0" borderId="1" xfId="0" applyNumberFormat="1" applyFont="1" applyBorder="1" applyAlignment="1">
      <alignment horizontal="center" vertical="center"/>
    </xf>
    <xf numFmtId="4" fontId="31" fillId="0" borderId="55" xfId="0" applyNumberFormat="1" applyFont="1" applyBorder="1" applyAlignment="1">
      <alignment horizontal="center" vertical="center"/>
    </xf>
    <xf numFmtId="4" fontId="31" fillId="0" borderId="16" xfId="0" applyNumberFormat="1" applyFont="1" applyBorder="1" applyAlignment="1">
      <alignment horizontal="center" vertical="center"/>
    </xf>
    <xf numFmtId="4" fontId="31" fillId="0" borderId="9" xfId="0" applyNumberFormat="1" applyFont="1" applyBorder="1" applyAlignment="1">
      <alignment horizontal="center" vertical="center"/>
    </xf>
    <xf numFmtId="4" fontId="31" fillId="0" borderId="12" xfId="0" applyNumberFormat="1" applyFont="1" applyBorder="1" applyAlignment="1">
      <alignment horizontal="center" vertical="center"/>
    </xf>
    <xf numFmtId="4" fontId="31" fillId="0" borderId="33" xfId="0" applyNumberFormat="1" applyFont="1" applyBorder="1" applyAlignment="1">
      <alignment horizontal="center" vertical="center"/>
    </xf>
    <xf numFmtId="4" fontId="31" fillId="0" borderId="14" xfId="0" applyNumberFormat="1" applyFont="1" applyBorder="1" applyAlignment="1">
      <alignment horizontal="center" vertical="center"/>
    </xf>
    <xf numFmtId="0" fontId="13" fillId="0" borderId="39" xfId="0" applyFont="1" applyBorder="1" applyAlignment="1">
      <alignment horizontal="justify" vertical="top" wrapText="1"/>
    </xf>
    <xf numFmtId="0" fontId="13" fillId="0" borderId="40" xfId="0" applyFont="1" applyBorder="1" applyAlignment="1">
      <alignment horizontal="justify" vertical="top" wrapText="1"/>
    </xf>
    <xf numFmtId="0" fontId="13" fillId="0" borderId="41" xfId="0" applyFont="1" applyBorder="1" applyAlignment="1">
      <alignment horizontal="justify" vertical="top" wrapText="1"/>
    </xf>
    <xf numFmtId="0" fontId="13" fillId="0" borderId="21" xfId="0" applyFont="1" applyBorder="1" applyAlignment="1">
      <alignment horizontal="justify" vertical="top" wrapText="1"/>
    </xf>
    <xf numFmtId="0" fontId="13" fillId="0" borderId="22" xfId="0" applyFont="1" applyBorder="1" applyAlignment="1">
      <alignment horizontal="justify" vertical="top" wrapText="1"/>
    </xf>
    <xf numFmtId="0" fontId="13" fillId="0" borderId="1" xfId="0" applyFont="1" applyBorder="1" applyAlignment="1">
      <alignment horizontal="justify" vertical="top"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2" fillId="0" borderId="36" xfId="0" applyFont="1" applyBorder="1" applyAlignment="1">
      <alignment horizontal="justify" vertical="top" wrapText="1"/>
    </xf>
    <xf numFmtId="0" fontId="32" fillId="0" borderId="29" xfId="0" applyFont="1" applyBorder="1" applyAlignment="1">
      <alignment horizontal="justify" vertical="top" wrapText="1"/>
    </xf>
    <xf numFmtId="0" fontId="32" fillId="0" borderId="53" xfId="0" applyFont="1" applyBorder="1" applyAlignment="1">
      <alignment horizontal="justify" vertical="top" wrapText="1"/>
    </xf>
    <xf numFmtId="0" fontId="43" fillId="0" borderId="39" xfId="0" applyFont="1" applyBorder="1" applyAlignment="1">
      <alignment horizontal="justify" vertical="top" wrapText="1"/>
    </xf>
    <xf numFmtId="0" fontId="43" fillId="0" borderId="40" xfId="0" applyFont="1" applyBorder="1" applyAlignment="1">
      <alignment horizontal="justify" vertical="top" wrapText="1"/>
    </xf>
    <xf numFmtId="0" fontId="43" fillId="0" borderId="41" xfId="0" applyFont="1" applyBorder="1" applyAlignment="1">
      <alignment horizontal="justify" vertical="top" wrapText="1"/>
    </xf>
    <xf numFmtId="0" fontId="13" fillId="0" borderId="36" xfId="0" applyFont="1" applyBorder="1" applyAlignment="1">
      <alignment horizontal="justify" vertical="top" wrapText="1"/>
    </xf>
    <xf numFmtId="0" fontId="13" fillId="0" borderId="29" xfId="0" applyFont="1" applyBorder="1" applyAlignment="1">
      <alignment horizontal="justify" vertical="top" wrapText="1"/>
    </xf>
    <xf numFmtId="0" fontId="13" fillId="0" borderId="53" xfId="0" applyFont="1" applyBorder="1" applyAlignment="1">
      <alignment horizontal="justify" vertical="top" wrapText="1"/>
    </xf>
    <xf numFmtId="0" fontId="13" fillId="7" borderId="46" xfId="0" applyFont="1" applyFill="1" applyBorder="1" applyAlignment="1">
      <alignment horizontal="center"/>
    </xf>
    <xf numFmtId="0" fontId="13" fillId="7" borderId="49" xfId="0" applyFont="1" applyFill="1" applyBorder="1" applyAlignment="1">
      <alignment horizontal="center"/>
    </xf>
    <xf numFmtId="0" fontId="13" fillId="7" borderId="45" xfId="0" applyFont="1" applyFill="1" applyBorder="1" applyAlignment="1">
      <alignment horizontal="center"/>
    </xf>
    <xf numFmtId="0" fontId="2" fillId="7" borderId="39" xfId="0" applyFont="1" applyFill="1" applyBorder="1" applyAlignment="1">
      <alignment horizontal="center" vertical="justify" wrapText="1"/>
    </xf>
    <xf numFmtId="0" fontId="2" fillId="7" borderId="41" xfId="0" applyFont="1" applyFill="1" applyBorder="1" applyAlignment="1">
      <alignment horizontal="center" vertical="justify"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59"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wrapText="1"/>
    </xf>
    <xf numFmtId="0" fontId="13" fillId="0" borderId="22"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1" fillId="0" borderId="21" xfId="0" applyFont="1" applyBorder="1" applyAlignment="1">
      <alignment horizontal="left" vertical="center" wrapText="1"/>
    </xf>
    <xf numFmtId="0" fontId="32" fillId="0" borderId="39" xfId="0" applyFont="1" applyBorder="1" applyAlignment="1">
      <alignment horizontal="justify" vertical="top" wrapText="1"/>
    </xf>
    <xf numFmtId="0" fontId="32" fillId="0" borderId="40" xfId="0" applyFont="1" applyBorder="1" applyAlignment="1">
      <alignment horizontal="justify" vertical="top" wrapText="1"/>
    </xf>
    <xf numFmtId="0" fontId="32" fillId="0" borderId="41" xfId="0" applyFont="1" applyBorder="1" applyAlignment="1">
      <alignment horizontal="justify" vertical="top" wrapText="1"/>
    </xf>
    <xf numFmtId="0" fontId="42" fillId="0" borderId="39" xfId="0" applyFont="1" applyBorder="1" applyAlignment="1">
      <alignment horizontal="justify" vertical="center" wrapText="1"/>
    </xf>
    <xf numFmtId="0" fontId="42" fillId="0" borderId="40" xfId="0" applyFont="1" applyBorder="1" applyAlignment="1">
      <alignment horizontal="justify" vertical="center" wrapText="1"/>
    </xf>
    <xf numFmtId="0" fontId="42" fillId="0" borderId="41" xfId="0" applyFont="1" applyBorder="1" applyAlignment="1">
      <alignment horizontal="justify" vertical="center" wrapText="1"/>
    </xf>
    <xf numFmtId="0" fontId="43" fillId="0" borderId="39" xfId="0" applyFont="1" applyBorder="1" applyAlignment="1">
      <alignment horizontal="justify" vertical="center" wrapText="1"/>
    </xf>
    <xf numFmtId="0" fontId="43" fillId="0" borderId="40" xfId="0" applyFont="1" applyBorder="1" applyAlignment="1">
      <alignment horizontal="justify" vertical="center" wrapText="1"/>
    </xf>
    <xf numFmtId="0" fontId="43" fillId="0" borderId="41" xfId="0" applyFont="1" applyBorder="1" applyAlignment="1">
      <alignment horizontal="justify"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1" xfId="0" applyFont="1" applyBorder="1" applyAlignment="1">
      <alignment horizontal="center" vertical="center" wrapText="1"/>
    </xf>
    <xf numFmtId="0" fontId="29" fillId="0" borderId="39"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61" xfId="0" applyFont="1" applyBorder="1" applyAlignment="1">
      <alignment horizontal="justify" vertical="center" wrapText="1"/>
    </xf>
    <xf numFmtId="0" fontId="17" fillId="0" borderId="19" xfId="0" applyFont="1" applyBorder="1" applyAlignment="1">
      <alignment vertical="center" wrapText="1"/>
    </xf>
    <xf numFmtId="0" fontId="4" fillId="0" borderId="20" xfId="0" applyFont="1" applyBorder="1" applyAlignment="1">
      <alignment vertical="center" wrapText="1"/>
    </xf>
    <xf numFmtId="0" fontId="4" fillId="0" borderId="4"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33" fillId="0" borderId="0" xfId="0" applyFont="1" applyAlignment="1">
      <alignment horizontal="center"/>
    </xf>
    <xf numFmtId="0" fontId="2"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4" xfId="0" applyFont="1" applyBorder="1" applyAlignment="1">
      <alignment horizontal="left"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1" fillId="2" borderId="17" xfId="0" applyFont="1" applyFill="1" applyBorder="1" applyAlignment="1">
      <alignment horizontal="left" vertical="center" wrapText="1"/>
    </xf>
    <xf numFmtId="0" fontId="30" fillId="2" borderId="23" xfId="0" applyFont="1" applyFill="1" applyBorder="1" applyAlignment="1">
      <alignment horizontal="left" vertical="center" wrapText="1"/>
    </xf>
    <xf numFmtId="0" fontId="30" fillId="2" borderId="18"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2" fillId="0" borderId="17" xfId="0" applyFont="1" applyBorder="1" applyAlignment="1">
      <alignment horizontal="center" wrapText="1"/>
    </xf>
    <xf numFmtId="0" fontId="2" fillId="0" borderId="4" xfId="0" applyFont="1" applyBorder="1" applyAlignment="1">
      <alignment horizontal="center" wrapText="1"/>
    </xf>
    <xf numFmtId="0" fontId="2" fillId="0" borderId="18" xfId="0" applyFont="1" applyBorder="1" applyAlignment="1">
      <alignment horizontal="center" wrapText="1"/>
    </xf>
    <xf numFmtId="0" fontId="2" fillId="0" borderId="0" xfId="0" applyFont="1" applyBorder="1" applyAlignment="1">
      <alignment horizontal="center" wrapText="1"/>
    </xf>
    <xf numFmtId="0" fontId="16" fillId="0" borderId="0" xfId="0" applyFont="1" applyAlignment="1">
      <alignment horizontal="center"/>
    </xf>
    <xf numFmtId="4" fontId="26" fillId="7" borderId="46" xfId="0" applyNumberFormat="1" applyFont="1" applyFill="1" applyBorder="1" applyAlignment="1">
      <alignment horizontal="center" vertical="center"/>
    </xf>
    <xf numFmtId="0" fontId="26" fillId="7" borderId="51" xfId="0" applyFont="1" applyFill="1" applyBorder="1" applyAlignment="1">
      <alignment horizontal="center" vertical="center"/>
    </xf>
    <xf numFmtId="0" fontId="32" fillId="0" borderId="19" xfId="0" applyFont="1" applyBorder="1" applyAlignment="1">
      <alignment horizontal="justify" vertical="top" wrapText="1"/>
    </xf>
    <xf numFmtId="0" fontId="32" fillId="0" borderId="20" xfId="0" applyFont="1" applyBorder="1" applyAlignment="1">
      <alignment horizontal="justify" vertical="top" wrapText="1"/>
    </xf>
    <xf numFmtId="0" fontId="32" fillId="0" borderId="4" xfId="0" applyFont="1" applyBorder="1" applyAlignment="1">
      <alignment horizontal="justify" vertical="top" wrapText="1"/>
    </xf>
    <xf numFmtId="0" fontId="13" fillId="0" borderId="17"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9" xfId="0" applyFont="1" applyBorder="1" applyAlignment="1">
      <alignment horizontal="justify" vertical="top" wrapText="1"/>
    </xf>
    <xf numFmtId="0" fontId="13" fillId="0" borderId="20" xfId="0" applyFont="1" applyBorder="1" applyAlignment="1">
      <alignment horizontal="justify" vertical="top" wrapText="1"/>
    </xf>
    <xf numFmtId="0" fontId="13" fillId="0" borderId="4" xfId="0" applyFont="1" applyBorder="1" applyAlignment="1">
      <alignment horizontal="justify" vertical="top" wrapText="1"/>
    </xf>
    <xf numFmtId="0" fontId="43" fillId="0" borderId="21" xfId="0" applyFont="1" applyBorder="1" applyAlignment="1">
      <alignment horizontal="justify" vertical="top" wrapText="1"/>
    </xf>
    <xf numFmtId="0" fontId="43" fillId="0" borderId="22" xfId="0" applyFont="1" applyBorder="1" applyAlignment="1">
      <alignment horizontal="justify" vertical="top" wrapText="1"/>
    </xf>
    <xf numFmtId="0" fontId="43" fillId="0" borderId="1" xfId="0" applyFont="1" applyBorder="1" applyAlignment="1">
      <alignment horizontal="justify" vertical="top" wrapText="1"/>
    </xf>
    <xf numFmtId="0" fontId="41" fillId="0" borderId="56" xfId="0" applyFont="1" applyBorder="1" applyAlignment="1">
      <alignment vertical="center" wrapText="1"/>
    </xf>
    <xf numFmtId="0" fontId="41" fillId="0" borderId="57" xfId="0" applyFont="1" applyBorder="1" applyAlignment="1">
      <alignment vertical="center" wrapText="1"/>
    </xf>
    <xf numFmtId="0" fontId="41" fillId="0" borderId="58" xfId="0" applyFont="1" applyBorder="1" applyAlignment="1">
      <alignment vertical="center" wrapText="1"/>
    </xf>
    <xf numFmtId="0" fontId="32" fillId="0" borderId="18" xfId="0" applyFont="1" applyBorder="1" applyAlignment="1">
      <alignment horizontal="justify" vertical="center" wrapText="1"/>
    </xf>
    <xf numFmtId="0" fontId="32" fillId="0" borderId="0" xfId="0" applyFont="1" applyBorder="1" applyAlignment="1">
      <alignment horizontal="justify" vertical="center" wrapText="1"/>
    </xf>
    <xf numFmtId="0" fontId="32" fillId="0" borderId="8" xfId="0" applyFont="1" applyBorder="1" applyAlignment="1">
      <alignment horizontal="justify" vertical="center" wrapText="1"/>
    </xf>
    <xf numFmtId="0" fontId="32" fillId="0" borderId="48" xfId="0" applyFont="1" applyBorder="1" applyAlignment="1">
      <alignment horizontal="justify" vertical="center" wrapText="1"/>
    </xf>
    <xf numFmtId="0" fontId="32" fillId="0" borderId="49" xfId="0" applyFont="1" applyBorder="1" applyAlignment="1">
      <alignment horizontal="justify" vertical="center" wrapText="1"/>
    </xf>
    <xf numFmtId="0" fontId="32" fillId="0" borderId="51" xfId="0" applyFont="1" applyBorder="1" applyAlignment="1">
      <alignment horizontal="justify" vertical="center" wrapText="1"/>
    </xf>
    <xf numFmtId="0" fontId="28" fillId="0" borderId="17"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4" xfId="0" applyFont="1" applyBorder="1" applyAlignment="1">
      <alignment horizontal="center" vertical="center" wrapText="1"/>
    </xf>
    <xf numFmtId="4" fontId="40" fillId="0" borderId="17" xfId="0" applyNumberFormat="1" applyFont="1" applyBorder="1" applyAlignment="1">
      <alignment horizontal="center" vertical="center"/>
    </xf>
    <xf numFmtId="4" fontId="40" fillId="0" borderId="7" xfId="0" applyNumberFormat="1" applyFont="1" applyBorder="1" applyAlignment="1">
      <alignment horizontal="center" vertical="center"/>
    </xf>
    <xf numFmtId="4" fontId="40" fillId="0" borderId="18" xfId="0" applyNumberFormat="1" applyFont="1" applyBorder="1" applyAlignment="1">
      <alignment horizontal="center" vertical="center"/>
    </xf>
    <xf numFmtId="4" fontId="40" fillId="0" borderId="8" xfId="0" applyNumberFormat="1" applyFont="1" applyBorder="1" applyAlignment="1">
      <alignment horizontal="center" vertical="center"/>
    </xf>
    <xf numFmtId="4" fontId="40" fillId="0" borderId="21" xfId="0" applyNumberFormat="1" applyFont="1" applyBorder="1" applyAlignment="1">
      <alignment horizontal="center" vertical="center"/>
    </xf>
    <xf numFmtId="4" fontId="40" fillId="0" borderId="1" xfId="0" applyNumberFormat="1" applyFont="1" applyBorder="1" applyAlignment="1">
      <alignment horizontal="center" vertical="center"/>
    </xf>
    <xf numFmtId="0" fontId="28" fillId="0" borderId="18" xfId="0" applyFont="1" applyBorder="1" applyAlignment="1">
      <alignment horizontal="center" vertical="center" wrapText="1"/>
    </xf>
    <xf numFmtId="0" fontId="28" fillId="0" borderId="8" xfId="0" applyFont="1" applyBorder="1" applyAlignment="1">
      <alignment horizontal="center" vertical="center" wrapText="1"/>
    </xf>
    <xf numFmtId="0" fontId="32" fillId="0" borderId="39"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41"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29" xfId="0" applyFont="1" applyBorder="1" applyAlignment="1">
      <alignment horizontal="justify" vertical="center" wrapText="1"/>
    </xf>
    <xf numFmtId="0" fontId="32" fillId="0" borderId="53" xfId="0" applyFont="1" applyBorder="1" applyAlignment="1">
      <alignment horizontal="justify" vertical="center" wrapText="1"/>
    </xf>
    <xf numFmtId="0" fontId="13" fillId="0" borderId="20" xfId="0" applyFont="1" applyBorder="1" applyAlignment="1">
      <alignment horizontal="center" vertical="center" wrapText="1"/>
    </xf>
    <xf numFmtId="0" fontId="13" fillId="0" borderId="4"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1" xfId="0" applyFont="1" applyBorder="1" applyAlignment="1">
      <alignment horizontal="center" vertical="center" wrapText="1"/>
    </xf>
    <xf numFmtId="0" fontId="4" fillId="0" borderId="38" xfId="3" applyFont="1" applyFill="1" applyBorder="1" applyAlignment="1">
      <alignment horizontal="center" vertical="center" wrapText="1"/>
    </xf>
    <xf numFmtId="0" fontId="4" fillId="0" borderId="53" xfId="3" applyFont="1" applyFill="1" applyBorder="1" applyAlignment="1">
      <alignment horizontal="center" vertical="center" wrapText="1"/>
    </xf>
    <xf numFmtId="0" fontId="4" fillId="0" borderId="51" xfId="3" applyFont="1" applyFill="1" applyBorder="1" applyAlignment="1">
      <alignment horizontal="center" vertical="center" wrapText="1"/>
    </xf>
    <xf numFmtId="0" fontId="4" fillId="0" borderId="47" xfId="3" applyFont="1" applyFill="1" applyBorder="1" applyAlignment="1">
      <alignment horizontal="center" vertical="center" wrapText="1"/>
    </xf>
    <xf numFmtId="0" fontId="4" fillId="0" borderId="38" xfId="2" applyFont="1" applyFill="1" applyBorder="1" applyAlignment="1">
      <alignment horizontal="center" vertical="center" wrapText="1"/>
    </xf>
    <xf numFmtId="0" fontId="4" fillId="0" borderId="53" xfId="2" applyFont="1" applyFill="1" applyBorder="1" applyAlignment="1">
      <alignment horizontal="center" vertical="center" wrapText="1"/>
    </xf>
    <xf numFmtId="0" fontId="4" fillId="0" borderId="47" xfId="2" applyFont="1" applyFill="1" applyBorder="1" applyAlignment="1">
      <alignment horizontal="center" vertical="center" wrapText="1"/>
    </xf>
    <xf numFmtId="0" fontId="13" fillId="0" borderId="38" xfId="2" applyFont="1" applyFill="1" applyBorder="1" applyAlignment="1">
      <alignment horizontal="center" vertical="center" wrapText="1"/>
    </xf>
    <xf numFmtId="0" fontId="13" fillId="0" borderId="47" xfId="2" applyFont="1" applyFill="1" applyBorder="1" applyAlignment="1">
      <alignment horizontal="center" vertical="center" wrapText="1"/>
    </xf>
    <xf numFmtId="0" fontId="16" fillId="0" borderId="0" xfId="2" applyFont="1" applyAlignment="1">
      <alignment horizontal="center"/>
    </xf>
    <xf numFmtId="0" fontId="13" fillId="0" borderId="0" xfId="2" applyAlignment="1">
      <alignment horizontal="center"/>
    </xf>
    <xf numFmtId="0" fontId="13" fillId="0" borderId="0" xfId="2" applyAlignment="1">
      <alignment horizontal="center" vertical="center"/>
    </xf>
    <xf numFmtId="0" fontId="17" fillId="0" borderId="35" xfId="2" applyFont="1" applyFill="1" applyBorder="1" applyAlignment="1">
      <alignment horizontal="center" vertical="center" wrapText="1"/>
    </xf>
    <xf numFmtId="0" fontId="17" fillId="0" borderId="48" xfId="2" applyFont="1" applyFill="1" applyBorder="1" applyAlignment="1">
      <alignment horizontal="center" vertical="center" wrapText="1"/>
    </xf>
    <xf numFmtId="3" fontId="17" fillId="0" borderId="32" xfId="2" applyNumberFormat="1" applyFont="1" applyFill="1" applyBorder="1" applyAlignment="1">
      <alignment horizontal="center" vertical="center" wrapText="1"/>
    </xf>
    <xf numFmtId="3" fontId="17" fillId="0" borderId="49" xfId="2" applyNumberFormat="1" applyFont="1" applyFill="1" applyBorder="1" applyAlignment="1">
      <alignment horizontal="center" vertical="center" wrapText="1"/>
    </xf>
    <xf numFmtId="0" fontId="17" fillId="0" borderId="52" xfId="2" applyFont="1" applyFill="1" applyBorder="1" applyAlignment="1">
      <alignment horizontal="center" vertical="center" wrapText="1"/>
    </xf>
    <xf numFmtId="0" fontId="17" fillId="0" borderId="51" xfId="2" applyFont="1" applyFill="1" applyBorder="1" applyAlignment="1">
      <alignment horizontal="center" vertical="center" wrapText="1"/>
    </xf>
    <xf numFmtId="0" fontId="33" fillId="0" borderId="0" xfId="3" applyFont="1" applyAlignment="1">
      <alignment horizontal="center"/>
    </xf>
    <xf numFmtId="0" fontId="16" fillId="0" borderId="0" xfId="3" applyFont="1" applyAlignment="1">
      <alignment horizontal="center"/>
    </xf>
  </cellXfs>
  <cellStyles count="14">
    <cellStyle name="Euro" xfId="6"/>
    <cellStyle name="Euro 2" xfId="7"/>
    <cellStyle name="Millares 2" xfId="4"/>
    <cellStyle name="Millares 2 2" xfId="8"/>
    <cellStyle name="Millares 3" xfId="9"/>
    <cellStyle name="Millares_Hoja1" xfId="10"/>
    <cellStyle name="Moneda 2" xfId="11"/>
    <cellStyle name="Normal" xfId="0" builtinId="0"/>
    <cellStyle name="Normal 2" xfId="1"/>
    <cellStyle name="Normal 2 2" xfId="3"/>
    <cellStyle name="Normal 3" xfId="2"/>
    <cellStyle name="Normal 4" xfId="5"/>
    <cellStyle name="Normal 7" xfId="12"/>
    <cellStyle name="Normal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333375</xdr:colOff>
      <xdr:row>0</xdr:row>
      <xdr:rowOff>66675</xdr:rowOff>
    </xdr:from>
    <xdr:to>
      <xdr:col>0</xdr:col>
      <xdr:colOff>1257300</xdr:colOff>
      <xdr:row>4</xdr:row>
      <xdr:rowOff>123825</xdr:rowOff>
    </xdr:to>
    <xdr:pic>
      <xdr:nvPicPr>
        <xdr:cNvPr id="2492" name="Picture 1" descr="Copia%20(3)%20de%20ESCUDO%20P"/>
        <xdr:cNvPicPr>
          <a:picLocks noChangeAspect="1" noChangeArrowheads="1"/>
        </xdr:cNvPicPr>
      </xdr:nvPicPr>
      <xdr:blipFill>
        <a:blip xmlns:r="http://schemas.openxmlformats.org/officeDocument/2006/relationships" r:embed="rId1" cstate="print"/>
        <a:srcRect/>
        <a:stretch>
          <a:fillRect/>
        </a:stretch>
      </xdr:blipFill>
      <xdr:spPr bwMode="auto">
        <a:xfrm>
          <a:off x="333375" y="66675"/>
          <a:ext cx="923925" cy="847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7844</xdr:colOff>
      <xdr:row>1</xdr:row>
      <xdr:rowOff>29695</xdr:rowOff>
    </xdr:from>
    <xdr:to>
      <xdr:col>3</xdr:col>
      <xdr:colOff>123264</xdr:colOff>
      <xdr:row>5</xdr:row>
      <xdr:rowOff>129427</xdr:rowOff>
    </xdr:to>
    <xdr:pic>
      <xdr:nvPicPr>
        <xdr:cNvPr id="16450" name="Picture 1" descr="Copia%20(3)%20de%20ESCUDO%20P"/>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74109" y="186577"/>
          <a:ext cx="877420" cy="1007409"/>
        </a:xfrm>
        <a:prstGeom prst="rect">
          <a:avLst/>
        </a:prstGeom>
        <a:noFill/>
        <a:ln w="9525">
          <a:noFill/>
          <a:miter lim="800000"/>
          <a:headEnd/>
          <a:tailEnd/>
        </a:ln>
      </xdr:spPr>
    </xdr:pic>
    <xdr:clientData/>
  </xdr:twoCellAnchor>
  <xdr:twoCellAnchor>
    <xdr:from>
      <xdr:col>10</xdr:col>
      <xdr:colOff>270888</xdr:colOff>
      <xdr:row>1</xdr:row>
      <xdr:rowOff>41462</xdr:rowOff>
    </xdr:from>
    <xdr:to>
      <xdr:col>11</xdr:col>
      <xdr:colOff>396875</xdr:colOff>
      <xdr:row>5</xdr:row>
      <xdr:rowOff>111125</xdr:rowOff>
    </xdr:to>
    <xdr:pic>
      <xdr:nvPicPr>
        <xdr:cNvPr id="2049" name="Imagen 1" descr="C:\Users\admin\Desktop\Logo preventiva (mas liviano).jpg"/>
        <xdr:cNvPicPr>
          <a:picLocks noChangeAspect="1" noChangeArrowheads="1"/>
        </xdr:cNvPicPr>
      </xdr:nvPicPr>
      <xdr:blipFill>
        <a:blip xmlns:r="http://schemas.openxmlformats.org/officeDocument/2006/relationships" r:embed="rId2" cstate="print"/>
        <a:srcRect/>
        <a:stretch>
          <a:fillRect/>
        </a:stretch>
      </xdr:blipFill>
      <xdr:spPr bwMode="auto">
        <a:xfrm>
          <a:off x="9351388" y="200212"/>
          <a:ext cx="887987" cy="97453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1478616</xdr:colOff>
      <xdr:row>1</xdr:row>
      <xdr:rowOff>22970</xdr:rowOff>
    </xdr:from>
    <xdr:to>
      <xdr:col>1</xdr:col>
      <xdr:colOff>2286000</xdr:colOff>
      <xdr:row>5</xdr:row>
      <xdr:rowOff>56028</xdr:rowOff>
    </xdr:to>
    <xdr:pic>
      <xdr:nvPicPr>
        <xdr:cNvPr id="3" name="Picture 1" descr="Copia%20(3)%20de%20ESCUDO%20P"/>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038910" y="303117"/>
          <a:ext cx="807384" cy="884705"/>
        </a:xfrm>
        <a:prstGeom prst="rect">
          <a:avLst/>
        </a:prstGeom>
        <a:noFill/>
        <a:ln w="9525">
          <a:noFill/>
          <a:miter lim="800000"/>
          <a:headEnd/>
          <a:tailEnd/>
        </a:ln>
      </xdr:spPr>
    </xdr:pic>
    <xdr:clientData/>
  </xdr:twoCellAnchor>
  <xdr:twoCellAnchor editAs="oneCell">
    <xdr:from>
      <xdr:col>4</xdr:col>
      <xdr:colOff>1154206</xdr:colOff>
      <xdr:row>1</xdr:row>
      <xdr:rowOff>11208</xdr:rowOff>
    </xdr:from>
    <xdr:to>
      <xdr:col>4</xdr:col>
      <xdr:colOff>1949263</xdr:colOff>
      <xdr:row>5</xdr:row>
      <xdr:rowOff>44824</xdr:rowOff>
    </xdr:to>
    <xdr:pic>
      <xdr:nvPicPr>
        <xdr:cNvPr id="8" name="Object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75912" y="291355"/>
          <a:ext cx="800100" cy="88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22" zoomScale="110" zoomScaleNormal="110" workbookViewId="0">
      <selection activeCell="A9" sqref="A9:I9"/>
    </sheetView>
  </sheetViews>
  <sheetFormatPr baseColWidth="10" defaultRowHeight="12.75" x14ac:dyDescent="0.2"/>
  <cols>
    <col min="1" max="1" width="21.42578125" customWidth="1"/>
    <col min="2" max="2" width="38.140625" customWidth="1"/>
    <col min="3" max="3" width="19.5703125" customWidth="1"/>
    <col min="4" max="4" width="11.7109375" customWidth="1"/>
    <col min="5" max="5" width="16.28515625" customWidth="1"/>
    <col min="6" max="6" width="11.7109375" customWidth="1"/>
    <col min="7" max="7" width="13.85546875" customWidth="1"/>
    <col min="8" max="9" width="11.7109375" customWidth="1"/>
  </cols>
  <sheetData>
    <row r="1" spans="1:9" ht="15" x14ac:dyDescent="0.2">
      <c r="A1" s="2"/>
      <c r="B1" s="2"/>
      <c r="C1" s="2"/>
      <c r="D1" s="2"/>
      <c r="E1" s="2"/>
      <c r="F1" s="2"/>
      <c r="G1" s="2"/>
      <c r="H1" s="2"/>
      <c r="I1" s="2"/>
    </row>
    <row r="2" spans="1:9" ht="15.75" x14ac:dyDescent="0.25">
      <c r="A2" s="216" t="s">
        <v>18</v>
      </c>
      <c r="B2" s="216"/>
      <c r="C2" s="216"/>
      <c r="D2" s="216"/>
      <c r="E2" s="216"/>
      <c r="F2" s="216"/>
      <c r="G2" s="216"/>
      <c r="H2" s="216"/>
      <c r="I2" s="216"/>
    </row>
    <row r="3" spans="1:9" ht="15.75" x14ac:dyDescent="0.25">
      <c r="A3" s="217" t="s">
        <v>50</v>
      </c>
      <c r="B3" s="216"/>
      <c r="C3" s="216"/>
      <c r="D3" s="216"/>
      <c r="E3" s="216"/>
      <c r="F3" s="216"/>
      <c r="G3" s="216"/>
      <c r="H3" s="216"/>
      <c r="I3" s="216"/>
    </row>
    <row r="4" spans="1:9" ht="15.75" x14ac:dyDescent="0.25">
      <c r="A4" s="217" t="s">
        <v>24</v>
      </c>
      <c r="B4" s="216"/>
      <c r="C4" s="216"/>
      <c r="D4" s="216"/>
      <c r="E4" s="216"/>
      <c r="F4" s="216"/>
      <c r="G4" s="216"/>
      <c r="H4" s="216"/>
      <c r="I4" s="216"/>
    </row>
    <row r="5" spans="1:9" ht="15.75" x14ac:dyDescent="0.25">
      <c r="A5" s="3"/>
      <c r="B5" s="3"/>
      <c r="C5" s="3"/>
      <c r="D5" s="3"/>
      <c r="E5" s="3"/>
      <c r="F5" s="3"/>
      <c r="G5" s="3"/>
      <c r="H5" s="3"/>
      <c r="I5" s="3"/>
    </row>
    <row r="6" spans="1:9" ht="15.75" thickBot="1" x14ac:dyDescent="0.25">
      <c r="A6" s="2"/>
      <c r="B6" s="2"/>
      <c r="C6" s="2"/>
      <c r="D6" s="2"/>
      <c r="E6" s="2"/>
      <c r="F6" s="2"/>
      <c r="G6" s="2"/>
      <c r="H6" s="2"/>
      <c r="I6" s="2"/>
    </row>
    <row r="7" spans="1:9" ht="16.5" customHeight="1" thickBot="1" x14ac:dyDescent="0.3">
      <c r="A7" s="224" t="s">
        <v>51</v>
      </c>
      <c r="B7" s="225"/>
      <c r="C7" s="225"/>
      <c r="D7" s="225"/>
      <c r="E7" s="225"/>
      <c r="F7" s="225"/>
      <c r="G7" s="225"/>
      <c r="H7" s="225"/>
      <c r="I7" s="226"/>
    </row>
    <row r="8" spans="1:9" ht="19.5" customHeight="1" thickBot="1" x14ac:dyDescent="0.3">
      <c r="A8" s="224" t="s">
        <v>49</v>
      </c>
      <c r="B8" s="225"/>
      <c r="C8" s="225"/>
      <c r="D8" s="225"/>
      <c r="E8" s="225"/>
      <c r="F8" s="225"/>
      <c r="G8" s="225"/>
      <c r="H8" s="225"/>
      <c r="I8" s="226"/>
    </row>
    <row r="9" spans="1:9" ht="16.5" customHeight="1" thickBot="1" x14ac:dyDescent="0.3">
      <c r="A9" s="232" t="s">
        <v>55</v>
      </c>
      <c r="B9" s="233"/>
      <c r="C9" s="233"/>
      <c r="D9" s="233"/>
      <c r="E9" s="233"/>
      <c r="F9" s="233"/>
      <c r="G9" s="233"/>
      <c r="H9" s="233"/>
      <c r="I9" s="234"/>
    </row>
    <row r="10" spans="1:9" ht="19.5" customHeight="1" thickBot="1" x14ac:dyDescent="0.3">
      <c r="A10" s="227" t="s">
        <v>0</v>
      </c>
      <c r="B10" s="228"/>
      <c r="C10" s="228"/>
      <c r="D10" s="228"/>
      <c r="E10" s="228"/>
      <c r="F10" s="228"/>
      <c r="G10" s="228"/>
      <c r="H10" s="228"/>
      <c r="I10" s="229"/>
    </row>
    <row r="11" spans="1:9" ht="15.75" customHeight="1" thickBot="1" x14ac:dyDescent="0.3">
      <c r="A11" s="230" t="s">
        <v>1</v>
      </c>
      <c r="B11" s="227" t="s">
        <v>2</v>
      </c>
      <c r="C11" s="229"/>
      <c r="D11" s="230" t="s">
        <v>3</v>
      </c>
      <c r="E11" s="221" t="s">
        <v>4</v>
      </c>
      <c r="F11" s="222"/>
      <c r="G11" s="222"/>
      <c r="H11" s="222"/>
      <c r="I11" s="223"/>
    </row>
    <row r="12" spans="1:9" ht="17.25" customHeight="1" thickBot="1" x14ac:dyDescent="0.25">
      <c r="A12" s="235"/>
      <c r="B12" s="4" t="s">
        <v>5</v>
      </c>
      <c r="C12" s="4"/>
      <c r="D12" s="231"/>
      <c r="E12" s="5" t="s">
        <v>6</v>
      </c>
      <c r="F12" s="5" t="s">
        <v>7</v>
      </c>
      <c r="G12" s="5" t="s">
        <v>8</v>
      </c>
      <c r="H12" s="5" t="s">
        <v>9</v>
      </c>
      <c r="I12" s="5" t="s">
        <v>10</v>
      </c>
    </row>
    <row r="13" spans="1:9" ht="108" customHeight="1" x14ac:dyDescent="0.25">
      <c r="A13" s="10" t="s">
        <v>46</v>
      </c>
      <c r="B13" s="23" t="s">
        <v>19</v>
      </c>
      <c r="C13" s="24" t="s">
        <v>20</v>
      </c>
      <c r="D13" s="25">
        <v>0</v>
      </c>
      <c r="E13" s="29">
        <v>0.05</v>
      </c>
      <c r="F13" s="29">
        <v>0.05</v>
      </c>
      <c r="G13" s="29">
        <v>0.05</v>
      </c>
      <c r="H13" s="29">
        <v>0.05</v>
      </c>
      <c r="I13" s="29">
        <v>0.2</v>
      </c>
    </row>
    <row r="14" spans="1:9" s="22" customFormat="1" ht="90" customHeight="1" x14ac:dyDescent="0.25">
      <c r="A14" s="26" t="s">
        <v>21</v>
      </c>
      <c r="B14" s="15" t="s">
        <v>48</v>
      </c>
      <c r="C14" s="27"/>
      <c r="D14" s="28">
        <v>0</v>
      </c>
      <c r="E14" s="30">
        <v>0.25</v>
      </c>
      <c r="F14" s="30">
        <v>0.25</v>
      </c>
      <c r="G14" s="30">
        <v>0.25</v>
      </c>
      <c r="H14" s="30">
        <v>0.25</v>
      </c>
      <c r="I14" s="30">
        <v>1</v>
      </c>
    </row>
    <row r="15" spans="1:9" s="11" customFormat="1" ht="27" customHeight="1" thickBot="1" x14ac:dyDescent="0.25">
      <c r="A15" s="218" t="s">
        <v>23</v>
      </c>
      <c r="B15" s="219"/>
      <c r="C15" s="219"/>
      <c r="D15" s="219"/>
      <c r="E15" s="219"/>
      <c r="F15" s="219"/>
      <c r="G15" s="219"/>
      <c r="H15" s="219"/>
      <c r="I15" s="220"/>
    </row>
    <row r="16" spans="1:9" ht="47.25" customHeight="1" thickBot="1" x14ac:dyDescent="0.3">
      <c r="A16" s="8" t="s">
        <v>11</v>
      </c>
      <c r="B16" s="6" t="s">
        <v>12</v>
      </c>
      <c r="C16" s="6" t="s">
        <v>13</v>
      </c>
      <c r="D16" s="227" t="s">
        <v>14</v>
      </c>
      <c r="E16" s="229"/>
      <c r="F16" s="228" t="s">
        <v>15</v>
      </c>
      <c r="G16" s="229"/>
      <c r="H16" s="222" t="s">
        <v>16</v>
      </c>
      <c r="I16" s="223"/>
    </row>
    <row r="17" spans="1:9" ht="120" customHeight="1" thickBot="1" x14ac:dyDescent="0.25">
      <c r="A17" s="205" t="s">
        <v>25</v>
      </c>
      <c r="B17" s="31" t="s">
        <v>52</v>
      </c>
      <c r="C17" s="12" t="s">
        <v>26</v>
      </c>
      <c r="D17" s="247" t="s">
        <v>30</v>
      </c>
      <c r="E17" s="247"/>
      <c r="F17" s="210" t="s">
        <v>36</v>
      </c>
      <c r="G17" s="211"/>
      <c r="H17" s="241"/>
      <c r="I17" s="242"/>
    </row>
    <row r="18" spans="1:9" ht="108.75" customHeight="1" thickBot="1" x14ac:dyDescent="0.25">
      <c r="A18" s="206"/>
      <c r="B18" s="17" t="s">
        <v>45</v>
      </c>
      <c r="C18" s="13" t="s">
        <v>27</v>
      </c>
      <c r="D18" s="214" t="s">
        <v>31</v>
      </c>
      <c r="E18" s="215"/>
      <c r="F18" s="212"/>
      <c r="G18" s="213"/>
      <c r="H18" s="243"/>
      <c r="I18" s="244"/>
    </row>
    <row r="19" spans="1:9" ht="79.5" customHeight="1" thickBot="1" x14ac:dyDescent="0.25">
      <c r="A19" s="206"/>
      <c r="B19" s="9" t="s">
        <v>44</v>
      </c>
      <c r="C19" s="14" t="s">
        <v>28</v>
      </c>
      <c r="D19" s="214" t="s">
        <v>22</v>
      </c>
      <c r="E19" s="215"/>
      <c r="F19" s="212"/>
      <c r="G19" s="213"/>
      <c r="H19" s="243"/>
      <c r="I19" s="244"/>
    </row>
    <row r="20" spans="1:9" ht="79.5" customHeight="1" thickBot="1" x14ac:dyDescent="0.25">
      <c r="A20" s="206"/>
      <c r="B20" s="17" t="s">
        <v>43</v>
      </c>
      <c r="C20" s="14">
        <v>2014</v>
      </c>
      <c r="D20" s="214" t="s">
        <v>32</v>
      </c>
      <c r="E20" s="215"/>
      <c r="F20" s="212"/>
      <c r="G20" s="213"/>
      <c r="H20" s="243"/>
      <c r="I20" s="244"/>
    </row>
    <row r="21" spans="1:9" ht="79.5" customHeight="1" thickBot="1" x14ac:dyDescent="0.25">
      <c r="A21" s="206"/>
      <c r="B21" s="17" t="s">
        <v>39</v>
      </c>
      <c r="C21" s="14">
        <v>2014</v>
      </c>
      <c r="D21" s="214" t="s">
        <v>33</v>
      </c>
      <c r="E21" s="215"/>
      <c r="F21" s="212"/>
      <c r="G21" s="213"/>
      <c r="H21" s="243"/>
      <c r="I21" s="244"/>
    </row>
    <row r="22" spans="1:9" ht="79.5" customHeight="1" thickBot="1" x14ac:dyDescent="0.25">
      <c r="A22" s="206"/>
      <c r="B22" s="17" t="s">
        <v>42</v>
      </c>
      <c r="C22" s="14">
        <v>2014</v>
      </c>
      <c r="D22" s="214" t="s">
        <v>34</v>
      </c>
      <c r="E22" s="215"/>
      <c r="F22" s="212"/>
      <c r="G22" s="213"/>
      <c r="H22" s="243"/>
      <c r="I22" s="244"/>
    </row>
    <row r="23" spans="1:9" ht="79.5" customHeight="1" thickBot="1" x14ac:dyDescent="0.25">
      <c r="A23" s="207"/>
      <c r="B23" s="17" t="s">
        <v>38</v>
      </c>
      <c r="C23" s="16" t="s">
        <v>29</v>
      </c>
      <c r="D23" s="214" t="s">
        <v>35</v>
      </c>
      <c r="E23" s="215"/>
      <c r="F23" s="212"/>
      <c r="G23" s="213"/>
      <c r="H23" s="243"/>
      <c r="I23" s="244"/>
    </row>
    <row r="24" spans="1:9" ht="79.5" customHeight="1" x14ac:dyDescent="0.2">
      <c r="A24" s="208" t="s">
        <v>53</v>
      </c>
      <c r="B24" s="18" t="s">
        <v>37</v>
      </c>
      <c r="C24" s="20">
        <v>2014</v>
      </c>
      <c r="D24" s="210" t="s">
        <v>40</v>
      </c>
      <c r="E24" s="246"/>
      <c r="F24" s="248" t="s">
        <v>41</v>
      </c>
      <c r="G24" s="248"/>
      <c r="H24" s="245"/>
      <c r="I24" s="244"/>
    </row>
    <row r="25" spans="1:9" ht="91.5" customHeight="1" x14ac:dyDescent="0.2">
      <c r="A25" s="209"/>
      <c r="B25" s="19" t="s">
        <v>47</v>
      </c>
      <c r="C25" s="21">
        <v>2014</v>
      </c>
      <c r="D25" s="239" t="s">
        <v>40</v>
      </c>
      <c r="E25" s="240"/>
      <c r="F25" s="249"/>
      <c r="G25" s="249"/>
      <c r="H25" s="236"/>
      <c r="I25" s="236"/>
    </row>
    <row r="26" spans="1:9" s="34" customFormat="1" ht="101.25" customHeight="1" x14ac:dyDescent="0.2">
      <c r="A26" s="32"/>
      <c r="B26" s="35" t="s">
        <v>54</v>
      </c>
      <c r="C26" s="33">
        <v>2014</v>
      </c>
      <c r="D26" s="238" t="s">
        <v>40</v>
      </c>
      <c r="E26" s="238"/>
      <c r="F26" s="250"/>
      <c r="G26" s="250"/>
      <c r="H26" s="237"/>
      <c r="I26" s="237"/>
    </row>
    <row r="27" spans="1:9" ht="51" customHeight="1" x14ac:dyDescent="0.2">
      <c r="A27" s="1"/>
      <c r="B27" s="1"/>
      <c r="C27" s="1"/>
      <c r="D27" s="1"/>
      <c r="E27" s="1"/>
      <c r="F27" s="1"/>
      <c r="G27" s="1"/>
      <c r="H27" s="1"/>
      <c r="I27" s="1"/>
    </row>
    <row r="28" spans="1:9" x14ac:dyDescent="0.2">
      <c r="A28" t="s">
        <v>17</v>
      </c>
    </row>
    <row r="29" spans="1:9" x14ac:dyDescent="0.2">
      <c r="B29" s="7" t="s">
        <v>21</v>
      </c>
    </row>
  </sheetData>
  <mergeCells count="31">
    <mergeCell ref="H25:I26"/>
    <mergeCell ref="D26:E26"/>
    <mergeCell ref="B11:C11"/>
    <mergeCell ref="D22:E22"/>
    <mergeCell ref="H16:I16"/>
    <mergeCell ref="D25:E25"/>
    <mergeCell ref="H17:I24"/>
    <mergeCell ref="D23:E23"/>
    <mergeCell ref="D24:E24"/>
    <mergeCell ref="D20:E20"/>
    <mergeCell ref="D19:E19"/>
    <mergeCell ref="D16:E16"/>
    <mergeCell ref="D17:E17"/>
    <mergeCell ref="F16:G16"/>
    <mergeCell ref="F24:G26"/>
    <mergeCell ref="A2:I2"/>
    <mergeCell ref="A3:I3"/>
    <mergeCell ref="A4:I4"/>
    <mergeCell ref="A15:I15"/>
    <mergeCell ref="E11:I11"/>
    <mergeCell ref="A7:I7"/>
    <mergeCell ref="A8:I8"/>
    <mergeCell ref="A10:I10"/>
    <mergeCell ref="D11:D12"/>
    <mergeCell ref="A9:I9"/>
    <mergeCell ref="A11:A12"/>
    <mergeCell ref="A17:A23"/>
    <mergeCell ref="A24:A25"/>
    <mergeCell ref="F17:G23"/>
    <mergeCell ref="D18:E18"/>
    <mergeCell ref="D21:E21"/>
  </mergeCells>
  <phoneticPr fontId="3" type="noConversion"/>
  <pageMargins left="0.39370078740157483" right="0.39370078740157483" top="0.59055118110236227" bottom="0.39370078740157483" header="0" footer="0"/>
  <pageSetup paperSize="119" scale="94"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abSelected="1" zoomScale="115" zoomScaleNormal="115" zoomScaleSheetLayoutView="85" workbookViewId="0">
      <selection activeCell="G7" sqref="G7"/>
    </sheetView>
  </sheetViews>
  <sheetFormatPr baseColWidth="10" defaultColWidth="11.42578125" defaultRowHeight="12.75" x14ac:dyDescent="0.2"/>
  <cols>
    <col min="1" max="1" width="11.42578125" style="36"/>
    <col min="2" max="2" width="19" style="36" customWidth="1"/>
    <col min="3" max="3" width="11.42578125" style="36"/>
    <col min="4" max="4" width="21.42578125" style="36" customWidth="1"/>
    <col min="5" max="5" width="11.42578125" style="36"/>
    <col min="6" max="6" width="13.42578125" style="36" customWidth="1"/>
    <col min="7" max="7" width="13.85546875" style="36" customWidth="1"/>
    <col min="8" max="11" width="11.42578125" style="36"/>
    <col min="12" max="12" width="12.140625" style="36" customWidth="1"/>
    <col min="13" max="16384" width="11.42578125" style="36"/>
  </cols>
  <sheetData>
    <row r="2" spans="2:13" ht="18" x14ac:dyDescent="0.25">
      <c r="B2" s="353" t="s">
        <v>60</v>
      </c>
      <c r="C2" s="353"/>
      <c r="D2" s="353"/>
      <c r="E2" s="353"/>
      <c r="F2" s="353"/>
      <c r="G2" s="353"/>
      <c r="H2" s="353"/>
      <c r="I2" s="353"/>
      <c r="J2" s="353"/>
      <c r="K2" s="353"/>
      <c r="L2" s="353"/>
      <c r="M2" s="353"/>
    </row>
    <row r="3" spans="2:13" ht="18" x14ac:dyDescent="0.25">
      <c r="B3" s="353" t="s">
        <v>58</v>
      </c>
      <c r="C3" s="353"/>
      <c r="D3" s="353"/>
      <c r="E3" s="353"/>
      <c r="F3" s="353"/>
      <c r="G3" s="353"/>
      <c r="H3" s="353"/>
      <c r="I3" s="353"/>
      <c r="J3" s="353"/>
      <c r="K3" s="353"/>
      <c r="L3" s="353"/>
      <c r="M3" s="353"/>
    </row>
    <row r="4" spans="2:13" ht="20.25" x14ac:dyDescent="0.3">
      <c r="B4" s="335" t="s">
        <v>232</v>
      </c>
      <c r="C4" s="335"/>
      <c r="D4" s="335"/>
      <c r="E4" s="335"/>
      <c r="F4" s="335"/>
      <c r="G4" s="335"/>
      <c r="H4" s="335"/>
      <c r="I4" s="335"/>
      <c r="J4" s="335"/>
      <c r="K4" s="335"/>
      <c r="L4" s="335"/>
      <c r="M4" s="335"/>
    </row>
    <row r="5" spans="2:13" ht="15.75" x14ac:dyDescent="0.25">
      <c r="B5" s="216" t="s">
        <v>61</v>
      </c>
      <c r="C5" s="216"/>
      <c r="D5" s="216"/>
      <c r="E5" s="216"/>
      <c r="F5" s="216"/>
      <c r="G5" s="216"/>
      <c r="H5" s="216"/>
      <c r="I5" s="216"/>
      <c r="J5" s="216"/>
      <c r="K5" s="216"/>
      <c r="L5" s="216"/>
      <c r="M5" s="216"/>
    </row>
    <row r="6" spans="2:13" x14ac:dyDescent="0.2">
      <c r="B6" s="37"/>
      <c r="C6" s="37"/>
      <c r="D6" s="37"/>
      <c r="E6" s="37"/>
      <c r="F6" s="37"/>
      <c r="G6" s="37"/>
      <c r="H6" s="37"/>
      <c r="I6" s="37"/>
      <c r="J6" s="37"/>
    </row>
    <row r="7" spans="2:13" ht="13.5" thickBot="1" x14ac:dyDescent="0.25">
      <c r="B7" s="37"/>
      <c r="C7" s="37"/>
      <c r="D7" s="37"/>
      <c r="E7" s="37"/>
      <c r="F7" s="37"/>
      <c r="G7" s="37"/>
      <c r="H7" s="37"/>
      <c r="I7" s="37"/>
      <c r="J7" s="37"/>
    </row>
    <row r="8" spans="2:13" s="38" customFormat="1" ht="21.75" customHeight="1" thickBot="1" x14ac:dyDescent="0.25">
      <c r="B8" s="336" t="s">
        <v>225</v>
      </c>
      <c r="C8" s="337"/>
      <c r="D8" s="337"/>
      <c r="E8" s="337"/>
      <c r="F8" s="337"/>
      <c r="G8" s="337"/>
      <c r="H8" s="337"/>
      <c r="I8" s="337"/>
      <c r="J8" s="337"/>
      <c r="K8" s="337"/>
      <c r="L8" s="337"/>
      <c r="M8" s="338"/>
    </row>
    <row r="9" spans="2:13" s="38" customFormat="1" ht="30" customHeight="1" thickBot="1" x14ac:dyDescent="0.25">
      <c r="B9" s="336" t="s">
        <v>226</v>
      </c>
      <c r="C9" s="337"/>
      <c r="D9" s="337"/>
      <c r="E9" s="337"/>
      <c r="F9" s="337"/>
      <c r="G9" s="337"/>
      <c r="H9" s="337"/>
      <c r="I9" s="337"/>
      <c r="J9" s="337"/>
      <c r="K9" s="337"/>
      <c r="L9" s="337"/>
      <c r="M9" s="338"/>
    </row>
    <row r="10" spans="2:13" s="39" customFormat="1" ht="13.5" thickBot="1" x14ac:dyDescent="0.25">
      <c r="B10" s="339" t="s">
        <v>0</v>
      </c>
      <c r="C10" s="340"/>
      <c r="D10" s="340"/>
      <c r="E10" s="340"/>
      <c r="F10" s="340"/>
      <c r="G10" s="340"/>
      <c r="H10" s="340"/>
      <c r="I10" s="341"/>
      <c r="J10" s="341"/>
      <c r="K10" s="341"/>
      <c r="L10" s="341"/>
      <c r="M10" s="342"/>
    </row>
    <row r="11" spans="2:13" s="39" customFormat="1" ht="13.5" thickBot="1" x14ac:dyDescent="0.25">
      <c r="B11" s="349" t="s">
        <v>1</v>
      </c>
      <c r="C11" s="342"/>
      <c r="D11" s="349" t="s">
        <v>2</v>
      </c>
      <c r="E11" s="341"/>
      <c r="F11" s="341"/>
      <c r="G11" s="350"/>
      <c r="H11" s="349" t="s">
        <v>3</v>
      </c>
      <c r="I11" s="343" t="s">
        <v>6</v>
      </c>
      <c r="J11" s="343" t="s">
        <v>7</v>
      </c>
      <c r="K11" s="343" t="s">
        <v>8</v>
      </c>
      <c r="L11" s="343" t="s">
        <v>9</v>
      </c>
      <c r="M11" s="343" t="s">
        <v>10</v>
      </c>
    </row>
    <row r="12" spans="2:13" s="39" customFormat="1" ht="13.5" thickBot="1" x14ac:dyDescent="0.25">
      <c r="B12" s="351"/>
      <c r="C12" s="352"/>
      <c r="D12" s="332" t="s">
        <v>5</v>
      </c>
      <c r="E12" s="333"/>
      <c r="F12" s="334"/>
      <c r="G12" s="42" t="s">
        <v>56</v>
      </c>
      <c r="H12" s="351"/>
      <c r="I12" s="344"/>
      <c r="J12" s="344"/>
      <c r="K12" s="344"/>
      <c r="L12" s="344"/>
      <c r="M12" s="344"/>
    </row>
    <row r="13" spans="2:13" ht="72.75" customHeight="1" thickBot="1" x14ac:dyDescent="0.25">
      <c r="B13" s="345" t="s">
        <v>64</v>
      </c>
      <c r="C13" s="346"/>
      <c r="D13" s="320" t="s">
        <v>214</v>
      </c>
      <c r="E13" s="321"/>
      <c r="F13" s="322"/>
      <c r="G13" s="174" t="s">
        <v>62</v>
      </c>
      <c r="H13" s="43" t="s">
        <v>63</v>
      </c>
      <c r="I13" s="43" t="s">
        <v>59</v>
      </c>
      <c r="J13" s="43" t="s">
        <v>59</v>
      </c>
      <c r="K13" s="177" t="s">
        <v>59</v>
      </c>
      <c r="L13" s="43" t="s">
        <v>59</v>
      </c>
      <c r="M13" s="43">
        <v>75</v>
      </c>
    </row>
    <row r="14" spans="2:13" ht="59.25" customHeight="1" thickBot="1" x14ac:dyDescent="0.25">
      <c r="B14" s="347"/>
      <c r="C14" s="348"/>
      <c r="D14" s="320" t="s">
        <v>65</v>
      </c>
      <c r="E14" s="321"/>
      <c r="F14" s="322"/>
      <c r="G14" s="174" t="s">
        <v>20</v>
      </c>
      <c r="H14" s="173">
        <v>0.75</v>
      </c>
      <c r="I14" s="173">
        <v>0.03</v>
      </c>
      <c r="J14" s="173">
        <v>0.04</v>
      </c>
      <c r="K14" s="176">
        <v>0.05</v>
      </c>
      <c r="L14" s="173">
        <v>0.05</v>
      </c>
      <c r="M14" s="173">
        <v>0.92</v>
      </c>
    </row>
    <row r="15" spans="2:13" ht="85.5" customHeight="1" thickBot="1" x14ac:dyDescent="0.25">
      <c r="B15" s="347"/>
      <c r="C15" s="348"/>
      <c r="D15" s="320" t="s">
        <v>66</v>
      </c>
      <c r="E15" s="321"/>
      <c r="F15" s="322"/>
      <c r="G15" s="174" t="s">
        <v>57</v>
      </c>
      <c r="H15" s="173">
        <v>0.6</v>
      </c>
      <c r="I15" s="175">
        <v>0.03</v>
      </c>
      <c r="J15" s="173">
        <v>0.06</v>
      </c>
      <c r="K15" s="176">
        <v>7.0000000000000007E-2</v>
      </c>
      <c r="L15" s="173">
        <v>0.08</v>
      </c>
      <c r="M15" s="173">
        <v>0.74</v>
      </c>
    </row>
    <row r="16" spans="2:13" ht="23.25" customHeight="1" thickBot="1" x14ac:dyDescent="0.25">
      <c r="B16" s="323" t="s">
        <v>105</v>
      </c>
      <c r="C16" s="324"/>
      <c r="D16" s="324"/>
      <c r="E16" s="324"/>
      <c r="F16" s="324"/>
      <c r="G16" s="324"/>
      <c r="H16" s="324"/>
      <c r="I16" s="324"/>
      <c r="J16" s="324"/>
      <c r="K16" s="324"/>
      <c r="L16" s="324"/>
      <c r="M16" s="325"/>
    </row>
    <row r="17" spans="2:13" s="40" customFormat="1" ht="39" customHeight="1" thickBot="1" x14ac:dyDescent="0.25">
      <c r="B17" s="41" t="s">
        <v>11</v>
      </c>
      <c r="C17" s="326" t="s">
        <v>12</v>
      </c>
      <c r="D17" s="327"/>
      <c r="E17" s="328"/>
      <c r="F17" s="44" t="s">
        <v>13</v>
      </c>
      <c r="G17" s="329" t="s">
        <v>14</v>
      </c>
      <c r="H17" s="330"/>
      <c r="I17" s="329" t="s">
        <v>15</v>
      </c>
      <c r="J17" s="330"/>
      <c r="K17" s="331"/>
      <c r="L17" s="330" t="s">
        <v>16</v>
      </c>
      <c r="M17" s="331"/>
    </row>
    <row r="18" spans="2:13" ht="33.6" customHeight="1" thickBot="1" x14ac:dyDescent="0.25">
      <c r="B18" s="317" t="s">
        <v>215</v>
      </c>
      <c r="C18" s="395" t="s">
        <v>69</v>
      </c>
      <c r="D18" s="396"/>
      <c r="E18" s="397"/>
      <c r="F18" s="384">
        <v>2017</v>
      </c>
      <c r="G18" s="380" t="s">
        <v>94</v>
      </c>
      <c r="H18" s="381"/>
      <c r="I18" s="359" t="s">
        <v>89</v>
      </c>
      <c r="J18" s="269"/>
      <c r="K18" s="360"/>
      <c r="L18" s="387">
        <v>1586760160.55</v>
      </c>
      <c r="M18" s="388"/>
    </row>
    <row r="19" spans="2:13" ht="33.6" customHeight="1" thickBot="1" x14ac:dyDescent="0.25">
      <c r="B19" s="318"/>
      <c r="C19" s="374" t="s">
        <v>70</v>
      </c>
      <c r="D19" s="375"/>
      <c r="E19" s="376"/>
      <c r="F19" s="385"/>
      <c r="G19" s="393"/>
      <c r="H19" s="394"/>
      <c r="I19" s="361"/>
      <c r="J19" s="270"/>
      <c r="K19" s="362"/>
      <c r="L19" s="389"/>
      <c r="M19" s="390"/>
    </row>
    <row r="20" spans="2:13" ht="36.6" customHeight="1" thickBot="1" x14ac:dyDescent="0.25">
      <c r="B20" s="318"/>
      <c r="C20" s="395" t="s">
        <v>71</v>
      </c>
      <c r="D20" s="396"/>
      <c r="E20" s="397"/>
      <c r="F20" s="385"/>
      <c r="G20" s="393"/>
      <c r="H20" s="394"/>
      <c r="I20" s="361"/>
      <c r="J20" s="270"/>
      <c r="K20" s="362"/>
      <c r="L20" s="389"/>
      <c r="M20" s="390"/>
    </row>
    <row r="21" spans="2:13" ht="34.9" customHeight="1" thickBot="1" x14ac:dyDescent="0.25">
      <c r="B21" s="318"/>
      <c r="C21" s="398" t="s">
        <v>72</v>
      </c>
      <c r="D21" s="399"/>
      <c r="E21" s="400"/>
      <c r="F21" s="385"/>
      <c r="G21" s="393"/>
      <c r="H21" s="394"/>
      <c r="I21" s="361"/>
      <c r="J21" s="270"/>
      <c r="K21" s="362"/>
      <c r="L21" s="389"/>
      <c r="M21" s="390"/>
    </row>
    <row r="22" spans="2:13" ht="39" customHeight="1" thickBot="1" x14ac:dyDescent="0.25">
      <c r="B22" s="318"/>
      <c r="C22" s="395" t="s">
        <v>233</v>
      </c>
      <c r="D22" s="396"/>
      <c r="E22" s="397"/>
      <c r="F22" s="385"/>
      <c r="G22" s="393"/>
      <c r="H22" s="394"/>
      <c r="I22" s="361"/>
      <c r="J22" s="270"/>
      <c r="K22" s="362"/>
      <c r="L22" s="389"/>
      <c r="M22" s="390"/>
    </row>
    <row r="23" spans="2:13" ht="39" customHeight="1" thickBot="1" x14ac:dyDescent="0.25">
      <c r="B23" s="318"/>
      <c r="C23" s="377" t="s">
        <v>73</v>
      </c>
      <c r="D23" s="378"/>
      <c r="E23" s="379"/>
      <c r="F23" s="385"/>
      <c r="G23" s="382"/>
      <c r="H23" s="383"/>
      <c r="I23" s="363"/>
      <c r="J23" s="295"/>
      <c r="K23" s="364"/>
      <c r="L23" s="389"/>
      <c r="M23" s="390"/>
    </row>
    <row r="24" spans="2:13" ht="60.75" customHeight="1" thickBot="1" x14ac:dyDescent="0.25">
      <c r="B24" s="318"/>
      <c r="C24" s="311" t="s">
        <v>87</v>
      </c>
      <c r="D24" s="312"/>
      <c r="E24" s="313"/>
      <c r="F24" s="385"/>
      <c r="G24" s="403" t="s">
        <v>216</v>
      </c>
      <c r="H24" s="404"/>
      <c r="I24" s="401" t="s">
        <v>219</v>
      </c>
      <c r="J24" s="401"/>
      <c r="K24" s="402"/>
      <c r="L24" s="389"/>
      <c r="M24" s="390"/>
    </row>
    <row r="25" spans="2:13" ht="57.75" customHeight="1" thickBot="1" x14ac:dyDescent="0.25">
      <c r="B25" s="318"/>
      <c r="C25" s="311" t="s">
        <v>88</v>
      </c>
      <c r="D25" s="312"/>
      <c r="E25" s="313"/>
      <c r="F25" s="385"/>
      <c r="G25" s="380" t="s">
        <v>217</v>
      </c>
      <c r="H25" s="381"/>
      <c r="I25" s="269" t="s">
        <v>220</v>
      </c>
      <c r="J25" s="269"/>
      <c r="K25" s="360"/>
      <c r="L25" s="389"/>
      <c r="M25" s="390"/>
    </row>
    <row r="26" spans="2:13" ht="57.75" customHeight="1" thickBot="1" x14ac:dyDescent="0.25">
      <c r="B26" s="318"/>
      <c r="C26" s="311" t="s">
        <v>222</v>
      </c>
      <c r="D26" s="312"/>
      <c r="E26" s="313"/>
      <c r="F26" s="385"/>
      <c r="G26" s="382"/>
      <c r="H26" s="383"/>
      <c r="I26" s="295"/>
      <c r="J26" s="295"/>
      <c r="K26" s="364"/>
      <c r="L26" s="389"/>
      <c r="M26" s="390"/>
    </row>
    <row r="27" spans="2:13" ht="50.45" customHeight="1" thickBot="1" x14ac:dyDescent="0.25">
      <c r="B27" s="318"/>
      <c r="C27" s="311" t="s">
        <v>223</v>
      </c>
      <c r="D27" s="312"/>
      <c r="E27" s="313"/>
      <c r="F27" s="385"/>
      <c r="G27" s="380" t="s">
        <v>218</v>
      </c>
      <c r="H27" s="381"/>
      <c r="I27" s="270" t="s">
        <v>224</v>
      </c>
      <c r="J27" s="270"/>
      <c r="K27" s="270"/>
      <c r="L27" s="389"/>
      <c r="M27" s="390"/>
    </row>
    <row r="28" spans="2:13" ht="54" customHeight="1" thickBot="1" x14ac:dyDescent="0.25">
      <c r="B28" s="318"/>
      <c r="C28" s="311" t="s">
        <v>221</v>
      </c>
      <c r="D28" s="312"/>
      <c r="E28" s="313"/>
      <c r="F28" s="385"/>
      <c r="G28" s="393"/>
      <c r="H28" s="394"/>
      <c r="I28" s="270"/>
      <c r="J28" s="270"/>
      <c r="K28" s="270"/>
      <c r="L28" s="389"/>
      <c r="M28" s="390"/>
    </row>
    <row r="29" spans="2:13" ht="47.25" customHeight="1" thickBot="1" x14ac:dyDescent="0.25">
      <c r="B29" s="318"/>
      <c r="C29" s="314" t="s">
        <v>83</v>
      </c>
      <c r="D29" s="315"/>
      <c r="E29" s="316"/>
      <c r="F29" s="385"/>
      <c r="G29" s="380" t="s">
        <v>94</v>
      </c>
      <c r="H29" s="381"/>
      <c r="I29" s="270"/>
      <c r="J29" s="270"/>
      <c r="K29" s="270"/>
      <c r="L29" s="389"/>
      <c r="M29" s="390"/>
    </row>
    <row r="30" spans="2:13" ht="55.5" customHeight="1" thickBot="1" x14ac:dyDescent="0.25">
      <c r="B30" s="318"/>
      <c r="C30" s="314" t="s">
        <v>84</v>
      </c>
      <c r="D30" s="315"/>
      <c r="E30" s="316"/>
      <c r="F30" s="385"/>
      <c r="G30" s="393"/>
      <c r="H30" s="394"/>
      <c r="I30" s="270"/>
      <c r="J30" s="270"/>
      <c r="K30" s="270"/>
      <c r="L30" s="389"/>
      <c r="M30" s="390"/>
    </row>
    <row r="31" spans="2:13" ht="45" customHeight="1" thickBot="1" x14ac:dyDescent="0.25">
      <c r="B31" s="319"/>
      <c r="C31" s="314" t="s">
        <v>82</v>
      </c>
      <c r="D31" s="315"/>
      <c r="E31" s="316"/>
      <c r="F31" s="386"/>
      <c r="G31" s="382"/>
      <c r="H31" s="383"/>
      <c r="I31" s="295"/>
      <c r="J31" s="295"/>
      <c r="K31" s="295"/>
      <c r="L31" s="391"/>
      <c r="M31" s="392"/>
    </row>
    <row r="32" spans="2:13" ht="37.15" customHeight="1" thickBot="1" x14ac:dyDescent="0.25">
      <c r="B32" s="371" t="s">
        <v>67</v>
      </c>
      <c r="C32" s="365" t="s">
        <v>74</v>
      </c>
      <c r="D32" s="366"/>
      <c r="E32" s="367"/>
      <c r="F32" s="289">
        <v>2017</v>
      </c>
      <c r="G32" s="269" t="s">
        <v>95</v>
      </c>
      <c r="H32" s="269"/>
      <c r="I32" s="296" t="s">
        <v>91</v>
      </c>
      <c r="J32" s="297"/>
      <c r="K32" s="298"/>
      <c r="L32" s="257">
        <v>388794973.55000001</v>
      </c>
      <c r="M32" s="258"/>
    </row>
    <row r="33" spans="2:13" ht="34.9" customHeight="1" thickBot="1" x14ac:dyDescent="0.25">
      <c r="B33" s="372"/>
      <c r="C33" s="281" t="s">
        <v>75</v>
      </c>
      <c r="D33" s="282"/>
      <c r="E33" s="283"/>
      <c r="F33" s="290"/>
      <c r="G33" s="270"/>
      <c r="H33" s="270"/>
      <c r="I33" s="299"/>
      <c r="J33" s="300"/>
      <c r="K33" s="301"/>
      <c r="L33" s="259"/>
      <c r="M33" s="260"/>
    </row>
    <row r="34" spans="2:13" ht="33" customHeight="1" thickBot="1" x14ac:dyDescent="0.25">
      <c r="B34" s="372"/>
      <c r="C34" s="263" t="s">
        <v>76</v>
      </c>
      <c r="D34" s="264"/>
      <c r="E34" s="265"/>
      <c r="F34" s="290"/>
      <c r="G34" s="270"/>
      <c r="H34" s="270"/>
      <c r="I34" s="299"/>
      <c r="J34" s="300"/>
      <c r="K34" s="301"/>
      <c r="L34" s="259"/>
      <c r="M34" s="260"/>
    </row>
    <row r="35" spans="2:13" ht="33" customHeight="1" thickBot="1" x14ac:dyDescent="0.25">
      <c r="B35" s="373"/>
      <c r="C35" s="266" t="s">
        <v>77</v>
      </c>
      <c r="D35" s="267"/>
      <c r="E35" s="268"/>
      <c r="F35" s="291"/>
      <c r="G35" s="295"/>
      <c r="H35" s="295"/>
      <c r="I35" s="302"/>
      <c r="J35" s="303"/>
      <c r="K35" s="304"/>
      <c r="L35" s="261"/>
      <c r="M35" s="262"/>
    </row>
    <row r="36" spans="2:13" ht="48" customHeight="1" thickBot="1" x14ac:dyDescent="0.25">
      <c r="B36" s="305" t="s">
        <v>68</v>
      </c>
      <c r="C36" s="356" t="s">
        <v>78</v>
      </c>
      <c r="D36" s="357"/>
      <c r="E36" s="358"/>
      <c r="F36" s="292">
        <v>2017</v>
      </c>
      <c r="G36" s="269" t="s">
        <v>92</v>
      </c>
      <c r="H36" s="269"/>
      <c r="I36" s="359" t="s">
        <v>90</v>
      </c>
      <c r="J36" s="269"/>
      <c r="K36" s="360"/>
      <c r="L36" s="251">
        <v>47436097</v>
      </c>
      <c r="M36" s="252"/>
    </row>
    <row r="37" spans="2:13" ht="43.9" customHeight="1" thickBot="1" x14ac:dyDescent="0.25">
      <c r="B37" s="306"/>
      <c r="C37" s="275" t="s">
        <v>79</v>
      </c>
      <c r="D37" s="276"/>
      <c r="E37" s="277"/>
      <c r="F37" s="293"/>
      <c r="G37" s="270"/>
      <c r="H37" s="270"/>
      <c r="I37" s="361"/>
      <c r="J37" s="270"/>
      <c r="K37" s="362"/>
      <c r="L37" s="253"/>
      <c r="M37" s="254"/>
    </row>
    <row r="38" spans="2:13" ht="47.45" customHeight="1" thickBot="1" x14ac:dyDescent="0.25">
      <c r="B38" s="306"/>
      <c r="C38" s="308" t="s">
        <v>80</v>
      </c>
      <c r="D38" s="309"/>
      <c r="E38" s="310"/>
      <c r="F38" s="293"/>
      <c r="G38" s="270"/>
      <c r="H38" s="270"/>
      <c r="I38" s="361"/>
      <c r="J38" s="270"/>
      <c r="K38" s="362"/>
      <c r="L38" s="253"/>
      <c r="M38" s="254"/>
    </row>
    <row r="39" spans="2:13" ht="44.45" customHeight="1" thickBot="1" x14ac:dyDescent="0.25">
      <c r="B39" s="306"/>
      <c r="C39" s="275" t="s">
        <v>81</v>
      </c>
      <c r="D39" s="276"/>
      <c r="E39" s="277"/>
      <c r="F39" s="293"/>
      <c r="G39" s="270"/>
      <c r="H39" s="270"/>
      <c r="I39" s="361"/>
      <c r="J39" s="270"/>
      <c r="K39" s="362"/>
      <c r="L39" s="253"/>
      <c r="M39" s="254"/>
    </row>
    <row r="40" spans="2:13" ht="52.15" customHeight="1" thickBot="1" x14ac:dyDescent="0.25">
      <c r="B40" s="306"/>
      <c r="C40" s="278" t="s">
        <v>85</v>
      </c>
      <c r="D40" s="279"/>
      <c r="E40" s="280"/>
      <c r="F40" s="293"/>
      <c r="G40" s="271" t="s">
        <v>93</v>
      </c>
      <c r="H40" s="272"/>
      <c r="I40" s="361"/>
      <c r="J40" s="270"/>
      <c r="K40" s="362"/>
      <c r="L40" s="253"/>
      <c r="M40" s="254"/>
    </row>
    <row r="41" spans="2:13" ht="79.150000000000006" customHeight="1" thickBot="1" x14ac:dyDescent="0.25">
      <c r="B41" s="307"/>
      <c r="C41" s="368" t="s">
        <v>86</v>
      </c>
      <c r="D41" s="369"/>
      <c r="E41" s="370"/>
      <c r="F41" s="294"/>
      <c r="G41" s="273"/>
      <c r="H41" s="274"/>
      <c r="I41" s="363"/>
      <c r="J41" s="295"/>
      <c r="K41" s="364"/>
      <c r="L41" s="255"/>
      <c r="M41" s="256"/>
    </row>
    <row r="42" spans="2:13" ht="24" customHeight="1" thickBot="1" x14ac:dyDescent="0.25">
      <c r="B42" s="178"/>
      <c r="C42" s="284"/>
      <c r="D42" s="285"/>
      <c r="E42" s="286"/>
      <c r="F42" s="172"/>
      <c r="G42" s="179"/>
      <c r="H42" s="178"/>
      <c r="I42" s="179"/>
      <c r="J42" s="287" t="s">
        <v>10</v>
      </c>
      <c r="K42" s="288"/>
      <c r="L42" s="354">
        <f>SUM(L18:L41)</f>
        <v>2022991231.0999999</v>
      </c>
      <c r="M42" s="355"/>
    </row>
  </sheetData>
  <mergeCells count="75">
    <mergeCell ref="F18:F31"/>
    <mergeCell ref="L18:M31"/>
    <mergeCell ref="G29:H31"/>
    <mergeCell ref="G27:H28"/>
    <mergeCell ref="C20:E20"/>
    <mergeCell ref="C18:E18"/>
    <mergeCell ref="C21:E21"/>
    <mergeCell ref="C22:E22"/>
    <mergeCell ref="G18:H23"/>
    <mergeCell ref="I18:K23"/>
    <mergeCell ref="I24:K24"/>
    <mergeCell ref="G24:H24"/>
    <mergeCell ref="I27:K31"/>
    <mergeCell ref="B2:M2"/>
    <mergeCell ref="L42:M42"/>
    <mergeCell ref="C36:E36"/>
    <mergeCell ref="I36:K41"/>
    <mergeCell ref="C37:E37"/>
    <mergeCell ref="C32:E32"/>
    <mergeCell ref="C41:E41"/>
    <mergeCell ref="B32:B35"/>
    <mergeCell ref="C19:E19"/>
    <mergeCell ref="B3:M3"/>
    <mergeCell ref="C23:E23"/>
    <mergeCell ref="C24:E24"/>
    <mergeCell ref="K11:K12"/>
    <mergeCell ref="C26:E26"/>
    <mergeCell ref="I25:K26"/>
    <mergeCell ref="G25:H26"/>
    <mergeCell ref="D12:F12"/>
    <mergeCell ref="D14:F14"/>
    <mergeCell ref="B4:M4"/>
    <mergeCell ref="B5:M5"/>
    <mergeCell ref="B8:M8"/>
    <mergeCell ref="B9:M9"/>
    <mergeCell ref="B10:M10"/>
    <mergeCell ref="M11:M12"/>
    <mergeCell ref="B13:C15"/>
    <mergeCell ref="D13:F13"/>
    <mergeCell ref="D11:G11"/>
    <mergeCell ref="H11:H12"/>
    <mergeCell ref="I11:I12"/>
    <mergeCell ref="J11:J12"/>
    <mergeCell ref="B11:C12"/>
    <mergeCell ref="L11:L12"/>
    <mergeCell ref="D15:F15"/>
    <mergeCell ref="B16:M16"/>
    <mergeCell ref="C17:E17"/>
    <mergeCell ref="G17:H17"/>
    <mergeCell ref="I17:K17"/>
    <mergeCell ref="L17:M17"/>
    <mergeCell ref="B36:B41"/>
    <mergeCell ref="C38:E38"/>
    <mergeCell ref="C25:E25"/>
    <mergeCell ref="C27:E27"/>
    <mergeCell ref="C28:E28"/>
    <mergeCell ref="C29:E29"/>
    <mergeCell ref="C31:E31"/>
    <mergeCell ref="C30:E30"/>
    <mergeCell ref="B18:B31"/>
    <mergeCell ref="C42:E42"/>
    <mergeCell ref="J42:K42"/>
    <mergeCell ref="F32:F35"/>
    <mergeCell ref="F36:F41"/>
    <mergeCell ref="G32:H35"/>
    <mergeCell ref="I32:K35"/>
    <mergeCell ref="L36:M41"/>
    <mergeCell ref="L32:M35"/>
    <mergeCell ref="C34:E34"/>
    <mergeCell ref="C35:E35"/>
    <mergeCell ref="G36:H39"/>
    <mergeCell ref="G40:H41"/>
    <mergeCell ref="C39:E39"/>
    <mergeCell ref="C40:E40"/>
    <mergeCell ref="C33:E33"/>
  </mergeCells>
  <phoneticPr fontId="27" type="noConversion"/>
  <pageMargins left="0.51" right="0.15748031496062992" top="0.43307086614173229" bottom="0.39370078740157483" header="0.23622047244094491" footer="0.31496062992125984"/>
  <pageSetup scale="75" orientation="landscape" r:id="rId1"/>
  <rowBreaks count="2" manualBreakCount="2">
    <brk id="16" max="16383" man="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7"/>
  <sheetViews>
    <sheetView topLeftCell="B1" workbookViewId="0">
      <selection activeCell="C164" sqref="C164"/>
    </sheetView>
  </sheetViews>
  <sheetFormatPr baseColWidth="10" defaultRowHeight="12.75" outlineLevelRow="1" x14ac:dyDescent="0.2"/>
  <cols>
    <col min="1" max="1" width="8.42578125" style="45" customWidth="1"/>
    <col min="2" max="2" width="65.85546875" style="45" customWidth="1"/>
    <col min="3" max="3" width="19.85546875" style="45" customWidth="1"/>
    <col min="4" max="4" width="23.140625" style="45" customWidth="1"/>
    <col min="5" max="5" width="30.42578125" style="45" customWidth="1"/>
    <col min="6" max="6" width="23.28515625" style="45" customWidth="1"/>
    <col min="7" max="16384" width="11.42578125" style="45"/>
  </cols>
  <sheetData>
    <row r="1" spans="2:6" ht="21.75" customHeight="1" x14ac:dyDescent="0.2">
      <c r="B1" s="415"/>
      <c r="C1" s="415"/>
      <c r="D1" s="415"/>
      <c r="E1" s="415"/>
      <c r="F1" s="415"/>
    </row>
    <row r="2" spans="2:6" ht="21.75" customHeight="1" x14ac:dyDescent="0.25">
      <c r="B2" s="414" t="s">
        <v>60</v>
      </c>
      <c r="C2" s="414"/>
      <c r="D2" s="414"/>
      <c r="E2" s="414"/>
      <c r="F2" s="414"/>
    </row>
    <row r="3" spans="2:6" ht="20.25" x14ac:dyDescent="0.3">
      <c r="B3" s="423" t="s">
        <v>107</v>
      </c>
      <c r="C3" s="424"/>
      <c r="D3" s="424"/>
      <c r="E3" s="424"/>
      <c r="F3" s="424"/>
    </row>
    <row r="4" spans="2:6" x14ac:dyDescent="0.2">
      <c r="B4" s="416" t="s">
        <v>106</v>
      </c>
      <c r="C4" s="416"/>
      <c r="D4" s="416"/>
      <c r="E4" s="416"/>
      <c r="F4" s="416"/>
    </row>
    <row r="5" spans="2:6" x14ac:dyDescent="0.2">
      <c r="B5" s="416"/>
      <c r="C5" s="416"/>
      <c r="D5" s="416"/>
      <c r="E5" s="416"/>
      <c r="F5" s="416"/>
    </row>
    <row r="6" spans="2:6" ht="18" x14ac:dyDescent="0.25">
      <c r="B6" s="414" t="s">
        <v>96</v>
      </c>
      <c r="C6" s="414"/>
      <c r="D6" s="414"/>
      <c r="E6" s="414"/>
      <c r="F6" s="414"/>
    </row>
    <row r="7" spans="2:6" ht="12.75" customHeight="1" thickBot="1" x14ac:dyDescent="0.3">
      <c r="B7" s="414"/>
      <c r="C7" s="414"/>
      <c r="D7" s="414"/>
      <c r="E7" s="414"/>
      <c r="F7" s="414"/>
    </row>
    <row r="8" spans="2:6" s="47" customFormat="1" ht="16.5" customHeight="1" x14ac:dyDescent="0.2">
      <c r="B8" s="417" t="s">
        <v>97</v>
      </c>
      <c r="C8" s="419" t="s">
        <v>98</v>
      </c>
      <c r="D8" s="75" t="s">
        <v>99</v>
      </c>
      <c r="E8" s="75" t="s">
        <v>100</v>
      </c>
      <c r="F8" s="421" t="s">
        <v>101</v>
      </c>
    </row>
    <row r="9" spans="2:6" s="47" customFormat="1" ht="19.5" customHeight="1" thickBot="1" x14ac:dyDescent="0.25">
      <c r="B9" s="418"/>
      <c r="C9" s="420"/>
      <c r="D9" s="112" t="s">
        <v>102</v>
      </c>
      <c r="E9" s="112" t="s">
        <v>10</v>
      </c>
      <c r="F9" s="422"/>
    </row>
    <row r="10" spans="2:6" s="47" customFormat="1" ht="77.25" customHeight="1" x14ac:dyDescent="0.2">
      <c r="B10" s="76" t="s">
        <v>215</v>
      </c>
      <c r="C10" s="54"/>
      <c r="D10" s="57"/>
      <c r="E10" s="64"/>
      <c r="F10" s="180" t="s">
        <v>231</v>
      </c>
    </row>
    <row r="11" spans="2:6" s="47" customFormat="1" ht="33" customHeight="1" x14ac:dyDescent="0.2">
      <c r="B11" s="77" t="s">
        <v>227</v>
      </c>
      <c r="C11" s="48"/>
      <c r="D11" s="46"/>
      <c r="E11" s="46"/>
      <c r="F11" s="78"/>
    </row>
    <row r="12" spans="2:6" s="47" customFormat="1" ht="21.75" customHeight="1" x14ac:dyDescent="0.2">
      <c r="B12" s="79" t="s">
        <v>108</v>
      </c>
      <c r="C12" s="59">
        <v>820</v>
      </c>
      <c r="D12" s="58" t="s">
        <v>206</v>
      </c>
      <c r="E12" s="61">
        <v>271977635.58999997</v>
      </c>
      <c r="F12" s="412" t="s">
        <v>212</v>
      </c>
    </row>
    <row r="13" spans="2:6" s="47" customFormat="1" ht="25.5" customHeight="1" x14ac:dyDescent="0.2">
      <c r="B13" s="79" t="s">
        <v>229</v>
      </c>
      <c r="C13" s="136">
        <v>1080000</v>
      </c>
      <c r="D13" s="64">
        <v>200</v>
      </c>
      <c r="E13" s="64">
        <v>216000000</v>
      </c>
      <c r="F13" s="413"/>
    </row>
    <row r="14" spans="2:6" ht="15" x14ac:dyDescent="0.2">
      <c r="B14" s="79" t="s">
        <v>114</v>
      </c>
      <c r="C14" s="59">
        <v>2000</v>
      </c>
      <c r="D14" s="58">
        <v>4000</v>
      </c>
      <c r="E14" s="61">
        <v>96000000</v>
      </c>
      <c r="F14" s="85"/>
    </row>
    <row r="15" spans="2:6" s="47" customFormat="1" ht="23.25" customHeight="1" x14ac:dyDescent="0.25">
      <c r="B15" s="104" t="s">
        <v>207</v>
      </c>
      <c r="C15" s="103">
        <v>31520</v>
      </c>
      <c r="D15" s="58">
        <v>1500</v>
      </c>
      <c r="E15" s="61">
        <v>47280000</v>
      </c>
      <c r="F15" s="409" t="s">
        <v>210</v>
      </c>
    </row>
    <row r="16" spans="2:6" s="47" customFormat="1" ht="21.75" customHeight="1" x14ac:dyDescent="0.25">
      <c r="B16" s="104" t="s">
        <v>115</v>
      </c>
      <c r="C16" s="59">
        <v>54000</v>
      </c>
      <c r="D16" s="58" t="s">
        <v>206</v>
      </c>
      <c r="E16" s="61">
        <v>115848828</v>
      </c>
      <c r="F16" s="411"/>
    </row>
    <row r="17" spans="2:6" s="47" customFormat="1" ht="18" customHeight="1" x14ac:dyDescent="0.25">
      <c r="B17" s="104" t="s">
        <v>131</v>
      </c>
      <c r="C17" s="59">
        <v>222182</v>
      </c>
      <c r="D17" s="58" t="s">
        <v>206</v>
      </c>
      <c r="E17" s="61">
        <v>836302523</v>
      </c>
      <c r="F17" s="409" t="s">
        <v>211</v>
      </c>
    </row>
    <row r="18" spans="2:6" s="47" customFormat="1" ht="18.75" customHeight="1" x14ac:dyDescent="0.2">
      <c r="B18" s="79" t="s">
        <v>141</v>
      </c>
      <c r="C18" s="60">
        <v>3116</v>
      </c>
      <c r="D18" s="58" t="s">
        <v>206</v>
      </c>
      <c r="E18" s="61">
        <v>45130300</v>
      </c>
      <c r="F18" s="410"/>
    </row>
    <row r="19" spans="2:6" s="47" customFormat="1" ht="18" customHeight="1" x14ac:dyDescent="0.2">
      <c r="B19" s="79" t="s">
        <v>146</v>
      </c>
      <c r="C19" s="59">
        <v>1634</v>
      </c>
      <c r="D19" s="58" t="s">
        <v>206</v>
      </c>
      <c r="E19" s="61">
        <v>24865340</v>
      </c>
      <c r="F19" s="410"/>
    </row>
    <row r="20" spans="2:6" s="47" customFormat="1" ht="18.75" customHeight="1" x14ac:dyDescent="0.2">
      <c r="B20" s="79" t="s">
        <v>151</v>
      </c>
      <c r="C20" s="113">
        <v>784</v>
      </c>
      <c r="D20" s="58" t="s">
        <v>206</v>
      </c>
      <c r="E20" s="61">
        <v>4530320</v>
      </c>
      <c r="F20" s="410"/>
    </row>
    <row r="21" spans="2:6" s="47" customFormat="1" ht="18" customHeight="1" x14ac:dyDescent="0.2">
      <c r="B21" s="79" t="s">
        <v>157</v>
      </c>
      <c r="C21" s="59">
        <v>257</v>
      </c>
      <c r="D21" s="58" t="s">
        <v>206</v>
      </c>
      <c r="E21" s="61">
        <v>2574700</v>
      </c>
      <c r="F21" s="410"/>
    </row>
    <row r="22" spans="2:6" s="47" customFormat="1" ht="18.75" customHeight="1" x14ac:dyDescent="0.2">
      <c r="B22" s="79" t="s">
        <v>162</v>
      </c>
      <c r="C22" s="59">
        <v>986</v>
      </c>
      <c r="D22" s="58" t="s">
        <v>206</v>
      </c>
      <c r="E22" s="61">
        <v>9050100</v>
      </c>
      <c r="F22" s="410"/>
    </row>
    <row r="23" spans="2:6" s="47" customFormat="1" ht="18.75" customHeight="1" x14ac:dyDescent="0.2">
      <c r="B23" s="79" t="s">
        <v>165</v>
      </c>
      <c r="C23" s="59">
        <v>2038</v>
      </c>
      <c r="D23" s="58" t="s">
        <v>206</v>
      </c>
      <c r="E23" s="61">
        <v>15129274</v>
      </c>
      <c r="F23" s="410"/>
    </row>
    <row r="24" spans="2:6" s="47" customFormat="1" ht="19.5" customHeight="1" x14ac:dyDescent="0.2">
      <c r="B24" s="79" t="s">
        <v>176</v>
      </c>
      <c r="C24" s="59">
        <v>15857</v>
      </c>
      <c r="D24" s="58" t="s">
        <v>206</v>
      </c>
      <c r="E24" s="61">
        <v>6415637</v>
      </c>
      <c r="F24" s="410"/>
    </row>
    <row r="25" spans="2:6" s="47" customFormat="1" ht="17.25" customHeight="1" x14ac:dyDescent="0.2">
      <c r="B25" s="79" t="s">
        <v>234</v>
      </c>
      <c r="C25" s="59">
        <v>28754</v>
      </c>
      <c r="D25" s="58" t="s">
        <v>206</v>
      </c>
      <c r="E25" s="61">
        <v>31598825</v>
      </c>
      <c r="F25" s="410"/>
    </row>
    <row r="26" spans="2:6" s="47" customFormat="1" ht="30" customHeight="1" thickBot="1" x14ac:dyDescent="0.25">
      <c r="B26" s="181" t="s">
        <v>202</v>
      </c>
      <c r="C26" s="114">
        <v>341</v>
      </c>
      <c r="D26" s="115" t="s">
        <v>206</v>
      </c>
      <c r="E26" s="116">
        <v>177791777</v>
      </c>
      <c r="F26" s="147"/>
    </row>
    <row r="27" spans="2:6" s="47" customFormat="1" ht="45" customHeight="1" thickBot="1" x14ac:dyDescent="0.25">
      <c r="B27" s="161" t="s">
        <v>103</v>
      </c>
      <c r="C27" s="162"/>
      <c r="D27" s="74"/>
      <c r="E27" s="149"/>
      <c r="F27" s="148"/>
    </row>
    <row r="28" spans="2:6" s="47" customFormat="1" ht="39" outlineLevel="1" thickBot="1" x14ac:dyDescent="0.25">
      <c r="B28" s="117" t="s">
        <v>215</v>
      </c>
      <c r="C28" s="118"/>
      <c r="D28" s="119"/>
      <c r="E28" s="166">
        <f>+E34+E37+E40+E44+E62+E73+E79+E84+E102+E107+E112</f>
        <v>726463910.34000003</v>
      </c>
      <c r="F28" s="120"/>
    </row>
    <row r="29" spans="2:6" s="47" customFormat="1" ht="15" customHeight="1" outlineLevel="1" x14ac:dyDescent="0.25">
      <c r="B29" s="104" t="s">
        <v>108</v>
      </c>
      <c r="C29" s="94"/>
      <c r="D29" s="95"/>
      <c r="E29" s="95"/>
      <c r="F29" s="405" t="s">
        <v>109</v>
      </c>
    </row>
    <row r="30" spans="2:6" s="47" customFormat="1" ht="15" outlineLevel="1" x14ac:dyDescent="0.2">
      <c r="B30" s="55" t="s">
        <v>110</v>
      </c>
      <c r="C30" s="63">
        <v>76</v>
      </c>
      <c r="D30" s="56">
        <v>1002327.59</v>
      </c>
      <c r="E30" s="62">
        <f t="shared" ref="E30:E31" si="0">C30*D30</f>
        <v>76176896.840000004</v>
      </c>
      <c r="F30" s="406"/>
    </row>
    <row r="31" spans="2:6" s="47" customFormat="1" ht="15" outlineLevel="1" x14ac:dyDescent="0.2">
      <c r="B31" s="55" t="s">
        <v>111</v>
      </c>
      <c r="C31" s="63">
        <v>198</v>
      </c>
      <c r="D31" s="56">
        <v>93150</v>
      </c>
      <c r="E31" s="62">
        <f t="shared" si="0"/>
        <v>18443700</v>
      </c>
      <c r="F31" s="406"/>
    </row>
    <row r="32" spans="2:6" s="47" customFormat="1" ht="15" outlineLevel="1" x14ac:dyDescent="0.2">
      <c r="B32" s="197" t="s">
        <v>112</v>
      </c>
      <c r="C32" s="63">
        <v>3</v>
      </c>
      <c r="D32" s="56">
        <v>920000</v>
      </c>
      <c r="E32" s="62">
        <f>C32*D32</f>
        <v>2760000</v>
      </c>
      <c r="F32" s="406"/>
    </row>
    <row r="33" spans="2:6" s="47" customFormat="1" ht="15" outlineLevel="1" x14ac:dyDescent="0.2">
      <c r="B33" s="55" t="s">
        <v>113</v>
      </c>
      <c r="C33" s="63">
        <v>109</v>
      </c>
      <c r="D33" s="56">
        <v>5000</v>
      </c>
      <c r="E33" s="62">
        <f t="shared" ref="E33" si="1">C33*D33</f>
        <v>545000</v>
      </c>
      <c r="F33" s="406"/>
    </row>
    <row r="34" spans="2:6" s="47" customFormat="1" ht="15.75" outlineLevel="1" x14ac:dyDescent="0.25">
      <c r="B34" s="82" t="s">
        <v>10</v>
      </c>
      <c r="C34" s="99">
        <f>SUM(C30:C33)</f>
        <v>386</v>
      </c>
      <c r="D34" s="97"/>
      <c r="E34" s="101">
        <f>SUM(E30:E33)</f>
        <v>97925596.840000004</v>
      </c>
      <c r="F34" s="139"/>
    </row>
    <row r="35" spans="2:6" s="47" customFormat="1" ht="15" outlineLevel="1" x14ac:dyDescent="0.25">
      <c r="B35" s="104" t="s">
        <v>229</v>
      </c>
      <c r="C35" s="94"/>
      <c r="D35" s="95"/>
      <c r="E35" s="95"/>
      <c r="F35" s="140"/>
    </row>
    <row r="36" spans="2:6" s="47" customFormat="1" ht="15" outlineLevel="1" x14ac:dyDescent="0.2">
      <c r="B36" s="83" t="s">
        <v>230</v>
      </c>
      <c r="C36" s="138">
        <v>676800</v>
      </c>
      <c r="D36" s="57">
        <v>200</v>
      </c>
      <c r="E36" s="64">
        <v>135360000</v>
      </c>
      <c r="F36" s="163"/>
    </row>
    <row r="37" spans="2:6" ht="15" x14ac:dyDescent="0.2">
      <c r="B37" s="84" t="s">
        <v>10</v>
      </c>
      <c r="C37" s="71">
        <v>676800</v>
      </c>
      <c r="D37" s="65"/>
      <c r="E37" s="67">
        <v>135360000</v>
      </c>
      <c r="F37" s="141"/>
    </row>
    <row r="38" spans="2:6" ht="20.25" customHeight="1" x14ac:dyDescent="0.25">
      <c r="B38" s="104" t="s">
        <v>114</v>
      </c>
      <c r="C38" s="150"/>
      <c r="D38" s="95"/>
      <c r="E38" s="95"/>
      <c r="F38" s="140"/>
    </row>
    <row r="39" spans="2:6" ht="15" x14ac:dyDescent="0.2">
      <c r="B39" s="83" t="s">
        <v>228</v>
      </c>
      <c r="C39" s="63">
        <v>2000</v>
      </c>
      <c r="D39" s="57">
        <v>4000</v>
      </c>
      <c r="E39" s="64">
        <v>96000000</v>
      </c>
      <c r="F39" s="164"/>
    </row>
    <row r="40" spans="2:6" ht="15" x14ac:dyDescent="0.2">
      <c r="B40" s="84" t="s">
        <v>10</v>
      </c>
      <c r="C40" s="151">
        <v>2000</v>
      </c>
      <c r="D40" s="65"/>
      <c r="E40" s="67">
        <v>96000000</v>
      </c>
      <c r="F40" s="141"/>
    </row>
    <row r="41" spans="2:6" s="47" customFormat="1" ht="15" customHeight="1" outlineLevel="1" x14ac:dyDescent="0.25">
      <c r="B41" s="104" t="s">
        <v>207</v>
      </c>
      <c r="C41" s="150"/>
      <c r="D41" s="95"/>
      <c r="E41" s="98"/>
      <c r="F41" s="140"/>
    </row>
    <row r="42" spans="2:6" s="47" customFormat="1" ht="28.5" customHeight="1" outlineLevel="1" x14ac:dyDescent="0.2">
      <c r="B42" s="105" t="s">
        <v>208</v>
      </c>
      <c r="C42" s="152">
        <v>15760</v>
      </c>
      <c r="D42" s="56">
        <v>1500</v>
      </c>
      <c r="E42" s="57">
        <v>23640000</v>
      </c>
      <c r="F42" s="405" t="s">
        <v>109</v>
      </c>
    </row>
    <row r="43" spans="2:6" s="47" customFormat="1" ht="14.25" outlineLevel="1" x14ac:dyDescent="0.2">
      <c r="B43" s="105" t="s">
        <v>209</v>
      </c>
      <c r="C43" s="152">
        <v>15760</v>
      </c>
      <c r="D43" s="56">
        <v>1500</v>
      </c>
      <c r="E43" s="57">
        <v>23640000</v>
      </c>
      <c r="F43" s="408"/>
    </row>
    <row r="44" spans="2:6" s="49" customFormat="1" ht="15" x14ac:dyDescent="0.25">
      <c r="B44" s="84" t="s">
        <v>10</v>
      </c>
      <c r="C44" s="153">
        <f>SUM(C42:C43)</f>
        <v>31520</v>
      </c>
      <c r="D44" s="66"/>
      <c r="E44" s="67">
        <f>SUM(E41:E43)</f>
        <v>47280000</v>
      </c>
      <c r="F44" s="142"/>
    </row>
    <row r="45" spans="2:6" s="49" customFormat="1" ht="15" outlineLevel="1" x14ac:dyDescent="0.25">
      <c r="B45" s="104" t="s">
        <v>115</v>
      </c>
      <c r="C45" s="150"/>
      <c r="D45" s="95"/>
      <c r="E45" s="95"/>
      <c r="F45" s="140"/>
    </row>
    <row r="46" spans="2:6" s="47" customFormat="1" ht="16.5" customHeight="1" x14ac:dyDescent="0.2">
      <c r="B46" s="81" t="s">
        <v>116</v>
      </c>
      <c r="C46" s="73">
        <v>13683</v>
      </c>
      <c r="D46" s="56">
        <v>2215</v>
      </c>
      <c r="E46" s="62">
        <v>30307845</v>
      </c>
      <c r="F46" s="405"/>
    </row>
    <row r="47" spans="2:6" s="47" customFormat="1" ht="15" x14ac:dyDescent="0.2">
      <c r="B47" s="81" t="s">
        <v>117</v>
      </c>
      <c r="C47" s="73">
        <v>9729</v>
      </c>
      <c r="D47" s="56">
        <v>2200</v>
      </c>
      <c r="E47" s="62">
        <v>21403800</v>
      </c>
      <c r="F47" s="406"/>
    </row>
    <row r="48" spans="2:6" s="47" customFormat="1" ht="15" x14ac:dyDescent="0.2">
      <c r="B48" s="81" t="s">
        <v>118</v>
      </c>
      <c r="C48" s="73">
        <v>1280</v>
      </c>
      <c r="D48" s="56">
        <v>2290</v>
      </c>
      <c r="E48" s="62">
        <v>2931200</v>
      </c>
      <c r="F48" s="406"/>
    </row>
    <row r="49" spans="2:6" s="49" customFormat="1" ht="15.75" customHeight="1" x14ac:dyDescent="0.2">
      <c r="B49" s="81" t="s">
        <v>119</v>
      </c>
      <c r="C49" s="73">
        <v>11584</v>
      </c>
      <c r="D49" s="56">
        <v>177</v>
      </c>
      <c r="E49" s="62">
        <v>2050368</v>
      </c>
      <c r="F49" s="406"/>
    </row>
    <row r="50" spans="2:6" s="47" customFormat="1" ht="15" x14ac:dyDescent="0.2">
      <c r="B50" s="81" t="s">
        <v>120</v>
      </c>
      <c r="C50" s="73">
        <v>9495</v>
      </c>
      <c r="D50" s="56">
        <v>2240</v>
      </c>
      <c r="E50" s="62">
        <v>21268800</v>
      </c>
      <c r="F50" s="406"/>
    </row>
    <row r="51" spans="2:6" s="47" customFormat="1" ht="15" outlineLevel="1" x14ac:dyDescent="0.2">
      <c r="B51" s="81" t="s">
        <v>121</v>
      </c>
      <c r="C51" s="73">
        <v>11099</v>
      </c>
      <c r="D51" s="56">
        <v>110</v>
      </c>
      <c r="E51" s="62">
        <v>1220890</v>
      </c>
      <c r="F51" s="406"/>
    </row>
    <row r="52" spans="2:6" s="47" customFormat="1" ht="15" outlineLevel="1" x14ac:dyDescent="0.2">
      <c r="B52" s="81" t="s">
        <v>122</v>
      </c>
      <c r="C52" s="73">
        <v>16017</v>
      </c>
      <c r="D52" s="56">
        <v>690</v>
      </c>
      <c r="E52" s="62">
        <v>11051730</v>
      </c>
      <c r="F52" s="406"/>
    </row>
    <row r="53" spans="2:6" s="47" customFormat="1" ht="15" outlineLevel="1" x14ac:dyDescent="0.2">
      <c r="B53" s="81" t="s">
        <v>123</v>
      </c>
      <c r="C53" s="73">
        <v>16429</v>
      </c>
      <c r="D53" s="56">
        <v>550</v>
      </c>
      <c r="E53" s="62">
        <v>9035950</v>
      </c>
      <c r="F53" s="406"/>
    </row>
    <row r="54" spans="2:6" s="47" customFormat="1" ht="15" outlineLevel="1" x14ac:dyDescent="0.2">
      <c r="B54" s="81" t="s">
        <v>124</v>
      </c>
      <c r="C54" s="73">
        <v>7029</v>
      </c>
      <c r="D54" s="56">
        <v>450</v>
      </c>
      <c r="E54" s="62">
        <v>3163050</v>
      </c>
      <c r="F54" s="406"/>
    </row>
    <row r="55" spans="2:6" s="49" customFormat="1" ht="15" x14ac:dyDescent="0.2">
      <c r="B55" s="81" t="s">
        <v>235</v>
      </c>
      <c r="C55" s="73">
        <v>21709</v>
      </c>
      <c r="D55" s="56">
        <v>75</v>
      </c>
      <c r="E55" s="62">
        <v>1628175</v>
      </c>
      <c r="F55" s="406"/>
    </row>
    <row r="56" spans="2:6" s="47" customFormat="1" ht="13.5" customHeight="1" x14ac:dyDescent="0.2">
      <c r="B56" s="81" t="s">
        <v>125</v>
      </c>
      <c r="C56" s="73">
        <v>11584</v>
      </c>
      <c r="D56" s="56">
        <v>225</v>
      </c>
      <c r="E56" s="62">
        <v>2606400</v>
      </c>
      <c r="F56" s="406"/>
    </row>
    <row r="57" spans="2:6" s="47" customFormat="1" ht="13.5" customHeight="1" outlineLevel="1" x14ac:dyDescent="0.2">
      <c r="B57" s="81" t="s">
        <v>126</v>
      </c>
      <c r="C57" s="73">
        <v>24609</v>
      </c>
      <c r="D57" s="56">
        <v>100</v>
      </c>
      <c r="E57" s="62">
        <v>2460900</v>
      </c>
      <c r="F57" s="406"/>
    </row>
    <row r="58" spans="2:6" s="47" customFormat="1" ht="15.75" customHeight="1" outlineLevel="1" x14ac:dyDescent="0.2">
      <c r="B58" s="81" t="s">
        <v>127</v>
      </c>
      <c r="C58" s="73">
        <v>20069</v>
      </c>
      <c r="D58" s="56">
        <v>130</v>
      </c>
      <c r="E58" s="62">
        <v>2608970</v>
      </c>
      <c r="F58" s="406"/>
    </row>
    <row r="59" spans="2:6" s="47" customFormat="1" ht="17.25" customHeight="1" outlineLevel="1" x14ac:dyDescent="0.2">
      <c r="B59" s="81" t="s">
        <v>128</v>
      </c>
      <c r="C59" s="73">
        <v>22609</v>
      </c>
      <c r="D59" s="56">
        <v>45</v>
      </c>
      <c r="E59" s="62">
        <v>1017405</v>
      </c>
      <c r="F59" s="406"/>
    </row>
    <row r="60" spans="2:6" s="47" customFormat="1" ht="13.5" customHeight="1" outlineLevel="1" x14ac:dyDescent="0.2">
      <c r="B60" s="81" t="s">
        <v>129</v>
      </c>
      <c r="C60" s="73">
        <v>7366</v>
      </c>
      <c r="D60" s="56">
        <v>750</v>
      </c>
      <c r="E60" s="62">
        <v>5524500</v>
      </c>
      <c r="F60" s="406"/>
    </row>
    <row r="61" spans="2:6" s="47" customFormat="1" ht="13.5" customHeight="1" outlineLevel="1" x14ac:dyDescent="0.2">
      <c r="B61" s="81" t="s">
        <v>130</v>
      </c>
      <c r="C61" s="73">
        <v>3891</v>
      </c>
      <c r="D61" s="56">
        <v>795</v>
      </c>
      <c r="E61" s="62">
        <v>3093345</v>
      </c>
      <c r="F61" s="408"/>
    </row>
    <row r="62" spans="2:6" s="47" customFormat="1" ht="13.5" customHeight="1" outlineLevel="1" x14ac:dyDescent="0.25">
      <c r="B62" s="106" t="s">
        <v>10</v>
      </c>
      <c r="C62" s="154">
        <f>SUM(C46:C61)</f>
        <v>208182</v>
      </c>
      <c r="D62" s="100"/>
      <c r="E62" s="101">
        <f>SUM(E46:E61)</f>
        <v>121373328</v>
      </c>
      <c r="F62" s="143"/>
    </row>
    <row r="63" spans="2:6" s="47" customFormat="1" ht="13.5" customHeight="1" x14ac:dyDescent="0.25">
      <c r="B63" s="104" t="s">
        <v>131</v>
      </c>
      <c r="C63" s="150"/>
      <c r="D63" s="95"/>
      <c r="E63" s="98"/>
      <c r="F63" s="80"/>
    </row>
    <row r="64" spans="2:6" s="47" customFormat="1" ht="15" customHeight="1" x14ac:dyDescent="0.2">
      <c r="B64" s="81" t="s">
        <v>132</v>
      </c>
      <c r="C64" s="73">
        <v>24890</v>
      </c>
      <c r="D64" s="56">
        <v>45</v>
      </c>
      <c r="E64" s="62">
        <v>1120050</v>
      </c>
      <c r="F64" s="405" t="s">
        <v>109</v>
      </c>
    </row>
    <row r="65" spans="2:6" s="47" customFormat="1" ht="13.5" customHeight="1" x14ac:dyDescent="0.2">
      <c r="B65" s="81" t="s">
        <v>133</v>
      </c>
      <c r="C65" s="73">
        <v>26140</v>
      </c>
      <c r="D65" s="56">
        <v>54.8</v>
      </c>
      <c r="E65" s="62">
        <v>1432472</v>
      </c>
      <c r="F65" s="406"/>
    </row>
    <row r="66" spans="2:6" ht="15" x14ac:dyDescent="0.2">
      <c r="B66" s="81" t="s">
        <v>134</v>
      </c>
      <c r="C66" s="92">
        <v>24880</v>
      </c>
      <c r="D66" s="91">
        <v>32</v>
      </c>
      <c r="E66" s="62">
        <v>796160</v>
      </c>
      <c r="F66" s="406"/>
    </row>
    <row r="67" spans="2:6" ht="15" x14ac:dyDescent="0.2">
      <c r="B67" s="81" t="s">
        <v>135</v>
      </c>
      <c r="C67" s="92">
        <v>70080</v>
      </c>
      <c r="D67" s="91">
        <v>98</v>
      </c>
      <c r="E67" s="62">
        <v>6867840</v>
      </c>
      <c r="F67" s="406"/>
    </row>
    <row r="68" spans="2:6" ht="15" x14ac:dyDescent="0.2">
      <c r="B68" s="81" t="s">
        <v>136</v>
      </c>
      <c r="C68" s="92">
        <v>3471.5</v>
      </c>
      <c r="D68" s="91">
        <v>38797</v>
      </c>
      <c r="E68" s="62">
        <v>134683785.5</v>
      </c>
      <c r="F68" s="406"/>
    </row>
    <row r="69" spans="2:6" ht="15" customHeight="1" x14ac:dyDescent="0.2">
      <c r="B69" s="81" t="s">
        <v>137</v>
      </c>
      <c r="C69" s="92">
        <v>2601.5</v>
      </c>
      <c r="D69" s="91">
        <v>2800</v>
      </c>
      <c r="E69" s="62">
        <v>7284200</v>
      </c>
      <c r="F69" s="406"/>
    </row>
    <row r="70" spans="2:6" ht="15" customHeight="1" x14ac:dyDescent="0.2">
      <c r="B70" s="81" t="s">
        <v>138</v>
      </c>
      <c r="C70" s="92">
        <v>1752</v>
      </c>
      <c r="D70" s="91">
        <v>1200</v>
      </c>
      <c r="E70" s="62">
        <v>2102400</v>
      </c>
      <c r="F70" s="406"/>
    </row>
    <row r="71" spans="2:6" ht="15" x14ac:dyDescent="0.2">
      <c r="B71" s="81" t="s">
        <v>139</v>
      </c>
      <c r="C71" s="73">
        <v>4594</v>
      </c>
      <c r="D71" s="56">
        <v>1500</v>
      </c>
      <c r="E71" s="62">
        <v>6891000</v>
      </c>
      <c r="F71" s="406"/>
    </row>
    <row r="72" spans="2:6" ht="18" customHeight="1" x14ac:dyDescent="0.2">
      <c r="B72" s="81" t="s">
        <v>140</v>
      </c>
      <c r="C72" s="73">
        <v>6608</v>
      </c>
      <c r="D72" s="56">
        <v>600</v>
      </c>
      <c r="E72" s="62">
        <v>3964800</v>
      </c>
      <c r="F72" s="406"/>
    </row>
    <row r="73" spans="2:6" ht="15" x14ac:dyDescent="0.25">
      <c r="B73" s="82" t="s">
        <v>10</v>
      </c>
      <c r="C73" s="70">
        <f>SUM(C64:C72)</f>
        <v>165017</v>
      </c>
      <c r="D73" s="68"/>
      <c r="E73" s="69">
        <f>SUM(E64:E72)</f>
        <v>165142707.5</v>
      </c>
      <c r="F73" s="93"/>
    </row>
    <row r="74" spans="2:6" ht="15" customHeight="1" x14ac:dyDescent="0.25">
      <c r="B74" s="104" t="s">
        <v>141</v>
      </c>
      <c r="C74" s="155"/>
      <c r="D74" s="98"/>
      <c r="E74" s="98"/>
      <c r="F74" s="107"/>
    </row>
    <row r="75" spans="2:6" ht="28.5" customHeight="1" x14ac:dyDescent="0.2">
      <c r="B75" s="194" t="s">
        <v>142</v>
      </c>
      <c r="C75" s="193"/>
      <c r="D75" s="57"/>
      <c r="E75" s="64"/>
      <c r="F75" s="405" t="s">
        <v>109</v>
      </c>
    </row>
    <row r="76" spans="2:6" ht="15" x14ac:dyDescent="0.2">
      <c r="B76" s="194" t="s">
        <v>143</v>
      </c>
      <c r="C76" s="193"/>
      <c r="D76" s="57"/>
      <c r="E76" s="64"/>
      <c r="F76" s="406"/>
    </row>
    <row r="77" spans="2:6" ht="15" x14ac:dyDescent="0.2">
      <c r="B77" s="194" t="s">
        <v>145</v>
      </c>
      <c r="C77" s="193"/>
      <c r="D77" s="57"/>
      <c r="E77" s="64"/>
      <c r="F77" s="406"/>
    </row>
    <row r="78" spans="2:6" ht="15" x14ac:dyDescent="0.2">
      <c r="B78" s="194" t="s">
        <v>144</v>
      </c>
      <c r="C78" s="193"/>
      <c r="D78" s="57"/>
      <c r="E78" s="64"/>
      <c r="F78" s="408"/>
    </row>
    <row r="79" spans="2:6" ht="15" customHeight="1" x14ac:dyDescent="0.25">
      <c r="B79" s="86" t="s">
        <v>10</v>
      </c>
      <c r="C79" s="71"/>
      <c r="D79" s="67"/>
      <c r="E79" s="67"/>
      <c r="F79" s="93"/>
    </row>
    <row r="80" spans="2:6" ht="15" customHeight="1" x14ac:dyDescent="0.25">
      <c r="B80" s="104" t="s">
        <v>151</v>
      </c>
      <c r="C80" s="155"/>
      <c r="D80" s="98"/>
      <c r="E80" s="98"/>
      <c r="F80" s="107"/>
    </row>
    <row r="81" spans="2:6" ht="28.5" customHeight="1" x14ac:dyDescent="0.2">
      <c r="B81" s="83" t="s">
        <v>152</v>
      </c>
      <c r="C81" s="63">
        <v>34</v>
      </c>
      <c r="D81" s="57">
        <v>28980</v>
      </c>
      <c r="E81" s="64">
        <v>985320</v>
      </c>
      <c r="F81" s="405" t="s">
        <v>109</v>
      </c>
    </row>
    <row r="82" spans="2:6" ht="15" x14ac:dyDescent="0.2">
      <c r="B82" s="83" t="s">
        <v>153</v>
      </c>
      <c r="C82" s="63">
        <v>108</v>
      </c>
      <c r="D82" s="57">
        <v>7000</v>
      </c>
      <c r="E82" s="64">
        <v>756000</v>
      </c>
      <c r="F82" s="406"/>
    </row>
    <row r="83" spans="2:6" ht="15" x14ac:dyDescent="0.2">
      <c r="B83" s="83" t="s">
        <v>156</v>
      </c>
      <c r="C83" s="63">
        <v>298</v>
      </c>
      <c r="D83" s="57">
        <v>2000</v>
      </c>
      <c r="E83" s="64">
        <v>596000</v>
      </c>
      <c r="F83" s="406"/>
    </row>
    <row r="84" spans="2:6" ht="15" x14ac:dyDescent="0.2">
      <c r="B84" s="84" t="s">
        <v>10</v>
      </c>
      <c r="C84" s="71">
        <f>SUM(C81:C83)</f>
        <v>440</v>
      </c>
      <c r="D84" s="67"/>
      <c r="E84" s="67">
        <f>SUM(E81:E83)</f>
        <v>2337320</v>
      </c>
      <c r="F84" s="144"/>
    </row>
    <row r="85" spans="2:6" ht="15" x14ac:dyDescent="0.25">
      <c r="B85" s="104" t="s">
        <v>234</v>
      </c>
      <c r="C85" s="155"/>
      <c r="D85" s="98"/>
      <c r="E85" s="98"/>
      <c r="F85" s="107"/>
    </row>
    <row r="86" spans="2:6" ht="15" x14ac:dyDescent="0.2">
      <c r="B86" s="83" t="s">
        <v>186</v>
      </c>
      <c r="C86" s="63">
        <v>2485</v>
      </c>
      <c r="D86" s="56">
        <v>1780</v>
      </c>
      <c r="E86" s="64">
        <v>4423300</v>
      </c>
      <c r="F86" s="405"/>
    </row>
    <row r="87" spans="2:6" ht="15" x14ac:dyDescent="0.2">
      <c r="B87" s="83" t="s">
        <v>187</v>
      </c>
      <c r="C87" s="63">
        <v>2541</v>
      </c>
      <c r="D87" s="56">
        <v>425</v>
      </c>
      <c r="E87" s="64">
        <v>1079925</v>
      </c>
      <c r="F87" s="406"/>
    </row>
    <row r="88" spans="2:6" ht="15" x14ac:dyDescent="0.2">
      <c r="B88" s="83" t="s">
        <v>188</v>
      </c>
      <c r="C88" s="63">
        <v>3989</v>
      </c>
      <c r="D88" s="56">
        <v>630</v>
      </c>
      <c r="E88" s="64">
        <v>2513070</v>
      </c>
      <c r="F88" s="406"/>
    </row>
    <row r="89" spans="2:6" ht="15" x14ac:dyDescent="0.2">
      <c r="B89" s="83" t="s">
        <v>189</v>
      </c>
      <c r="C89" s="63">
        <v>4029</v>
      </c>
      <c r="D89" s="56">
        <v>630</v>
      </c>
      <c r="E89" s="64">
        <v>2538270</v>
      </c>
      <c r="F89" s="406"/>
    </row>
    <row r="90" spans="2:6" ht="15" x14ac:dyDescent="0.2">
      <c r="B90" s="83" t="s">
        <v>190</v>
      </c>
      <c r="C90" s="63">
        <v>2705</v>
      </c>
      <c r="D90" s="56">
        <v>2425</v>
      </c>
      <c r="E90" s="64">
        <v>6559625</v>
      </c>
      <c r="F90" s="406"/>
    </row>
    <row r="91" spans="2:6" ht="15" x14ac:dyDescent="0.2">
      <c r="B91" s="83" t="s">
        <v>191</v>
      </c>
      <c r="C91" s="63">
        <v>2567</v>
      </c>
      <c r="D91" s="56">
        <v>285</v>
      </c>
      <c r="E91" s="64">
        <v>731595</v>
      </c>
      <c r="F91" s="406"/>
    </row>
    <row r="92" spans="2:6" ht="15" x14ac:dyDescent="0.2">
      <c r="B92" s="83" t="s">
        <v>192</v>
      </c>
      <c r="C92" s="63">
        <v>1582</v>
      </c>
      <c r="D92" s="91">
        <v>7400</v>
      </c>
      <c r="E92" s="64">
        <v>11706800</v>
      </c>
      <c r="F92" s="406"/>
    </row>
    <row r="93" spans="2:6" ht="15" x14ac:dyDescent="0.2">
      <c r="B93" s="83" t="s">
        <v>193</v>
      </c>
      <c r="C93" s="63">
        <v>735</v>
      </c>
      <c r="D93" s="91">
        <v>1392</v>
      </c>
      <c r="E93" s="64">
        <v>1023120</v>
      </c>
      <c r="F93" s="406"/>
    </row>
    <row r="94" spans="2:6" ht="15" x14ac:dyDescent="0.25">
      <c r="B94" s="132" t="s">
        <v>194</v>
      </c>
      <c r="C94" s="133">
        <v>464</v>
      </c>
      <c r="D94" s="134">
        <v>3500</v>
      </c>
      <c r="E94" s="64">
        <v>1624000</v>
      </c>
      <c r="F94" s="406"/>
    </row>
    <row r="95" spans="2:6" ht="15" x14ac:dyDescent="0.25">
      <c r="B95" s="135" t="s">
        <v>195</v>
      </c>
      <c r="C95" s="133">
        <v>4977</v>
      </c>
      <c r="D95" s="134">
        <v>400</v>
      </c>
      <c r="E95" s="64">
        <v>1990800</v>
      </c>
      <c r="F95" s="406"/>
    </row>
    <row r="96" spans="2:6" ht="15" x14ac:dyDescent="0.25">
      <c r="B96" s="135" t="s">
        <v>196</v>
      </c>
      <c r="C96" s="133">
        <v>1259</v>
      </c>
      <c r="D96" s="134">
        <v>1200</v>
      </c>
      <c r="E96" s="64">
        <v>1510800</v>
      </c>
      <c r="F96" s="406"/>
    </row>
    <row r="97" spans="2:6" ht="15" x14ac:dyDescent="0.25">
      <c r="B97" s="132" t="s">
        <v>197</v>
      </c>
      <c r="C97" s="136">
        <v>40</v>
      </c>
      <c r="D97" s="134">
        <v>150</v>
      </c>
      <c r="E97" s="64">
        <v>6000</v>
      </c>
      <c r="F97" s="406"/>
    </row>
    <row r="98" spans="2:6" ht="15" customHeight="1" x14ac:dyDescent="0.25">
      <c r="B98" s="132" t="s">
        <v>198</v>
      </c>
      <c r="C98" s="136">
        <v>40</v>
      </c>
      <c r="D98" s="134">
        <v>150</v>
      </c>
      <c r="E98" s="64">
        <v>6000</v>
      </c>
      <c r="F98" s="406"/>
    </row>
    <row r="99" spans="2:6" ht="15" x14ac:dyDescent="0.25">
      <c r="B99" s="135" t="s">
        <v>199</v>
      </c>
      <c r="C99" s="136">
        <v>24</v>
      </c>
      <c r="D99" s="134">
        <v>960</v>
      </c>
      <c r="E99" s="64">
        <v>23040</v>
      </c>
      <c r="F99" s="406"/>
    </row>
    <row r="100" spans="2:6" ht="15" x14ac:dyDescent="0.25">
      <c r="B100" s="135" t="s">
        <v>200</v>
      </c>
      <c r="C100" s="136">
        <v>40</v>
      </c>
      <c r="D100" s="134">
        <v>60000</v>
      </c>
      <c r="E100" s="64">
        <v>24000000</v>
      </c>
      <c r="F100" s="406"/>
    </row>
    <row r="101" spans="2:6" ht="15" x14ac:dyDescent="0.25">
      <c r="B101" s="135" t="s">
        <v>201</v>
      </c>
      <c r="C101" s="136">
        <v>271</v>
      </c>
      <c r="D101" s="134">
        <v>2945</v>
      </c>
      <c r="E101" s="64">
        <v>798095</v>
      </c>
      <c r="F101" s="408"/>
    </row>
    <row r="102" spans="2:6" ht="15" x14ac:dyDescent="0.25">
      <c r="B102" s="87" t="s">
        <v>10</v>
      </c>
      <c r="C102" s="71">
        <f>SUM(C86:C101)</f>
        <v>27748</v>
      </c>
      <c r="D102" s="68"/>
      <c r="E102" s="67">
        <f>SUM(E86:E101)</f>
        <v>60534440</v>
      </c>
      <c r="F102" s="93"/>
    </row>
    <row r="103" spans="2:6" ht="15" x14ac:dyDescent="0.25">
      <c r="B103" s="104" t="s">
        <v>176</v>
      </c>
      <c r="C103" s="102"/>
      <c r="D103" s="95"/>
      <c r="E103" s="98"/>
      <c r="F103" s="80"/>
    </row>
    <row r="104" spans="2:6" ht="15" x14ac:dyDescent="0.2">
      <c r="B104" s="105" t="s">
        <v>177</v>
      </c>
      <c r="C104" s="63">
        <v>2033</v>
      </c>
      <c r="D104" s="57">
        <v>235</v>
      </c>
      <c r="E104" s="64">
        <v>477755</v>
      </c>
      <c r="F104" s="405"/>
    </row>
    <row r="105" spans="2:6" ht="18" customHeight="1" x14ac:dyDescent="0.2">
      <c r="B105" s="105" t="s">
        <v>178</v>
      </c>
      <c r="C105" s="63">
        <v>1732</v>
      </c>
      <c r="D105" s="57">
        <v>9</v>
      </c>
      <c r="E105" s="64">
        <v>15588</v>
      </c>
      <c r="F105" s="406"/>
    </row>
    <row r="106" spans="2:6" ht="15" x14ac:dyDescent="0.2">
      <c r="B106" s="105" t="s">
        <v>184</v>
      </c>
      <c r="C106" s="63">
        <v>687</v>
      </c>
      <c r="D106" s="91">
        <v>25</v>
      </c>
      <c r="E106" s="64">
        <v>17175</v>
      </c>
      <c r="F106" s="408"/>
    </row>
    <row r="107" spans="2:6" ht="15" x14ac:dyDescent="0.25">
      <c r="B107" s="84" t="s">
        <v>10</v>
      </c>
      <c r="C107" s="71">
        <f>SUM(C104:C106)</f>
        <v>4452</v>
      </c>
      <c r="D107" s="68"/>
      <c r="E107" s="67">
        <f>SUM(E104:E106)</f>
        <v>510518</v>
      </c>
      <c r="F107" s="93"/>
    </row>
    <row r="108" spans="2:6" ht="15" customHeight="1" x14ac:dyDescent="0.25">
      <c r="B108" s="104" t="s">
        <v>202</v>
      </c>
      <c r="C108" s="102"/>
      <c r="D108" s="98"/>
      <c r="E108" s="98"/>
      <c r="F108" s="107"/>
    </row>
    <row r="109" spans="2:6" ht="28.5" customHeight="1" x14ac:dyDescent="0.2">
      <c r="B109" s="88" t="s">
        <v>203</v>
      </c>
      <c r="C109" s="195">
        <v>137</v>
      </c>
      <c r="D109" s="56">
        <v>154300</v>
      </c>
      <c r="E109" s="183"/>
      <c r="F109" s="405" t="s">
        <v>109</v>
      </c>
    </row>
    <row r="110" spans="2:6" ht="13.5" customHeight="1" x14ac:dyDescent="0.2">
      <c r="B110" s="191" t="s">
        <v>204</v>
      </c>
      <c r="C110" s="192">
        <v>40</v>
      </c>
      <c r="D110" s="190">
        <v>3600000</v>
      </c>
      <c r="E110" s="183"/>
      <c r="F110" s="406"/>
    </row>
    <row r="111" spans="2:6" ht="15" customHeight="1" x14ac:dyDescent="0.2">
      <c r="B111" s="89" t="s">
        <v>205</v>
      </c>
      <c r="C111" s="195">
        <v>164</v>
      </c>
      <c r="D111" s="56">
        <v>77150</v>
      </c>
      <c r="E111" s="183"/>
      <c r="F111" s="408"/>
    </row>
    <row r="112" spans="2:6" ht="14.25" customHeight="1" x14ac:dyDescent="0.25">
      <c r="B112" s="108" t="s">
        <v>10</v>
      </c>
      <c r="C112" s="72">
        <f>SUM(C109:C111)</f>
        <v>341</v>
      </c>
      <c r="D112" s="68"/>
      <c r="E112" s="67"/>
      <c r="F112" s="93"/>
    </row>
    <row r="113" spans="2:6" ht="15.75" thickBot="1" x14ac:dyDescent="0.3">
      <c r="B113" s="121"/>
      <c r="C113" s="124"/>
      <c r="D113" s="126"/>
      <c r="E113" s="128"/>
      <c r="F113" s="129"/>
    </row>
    <row r="114" spans="2:6" ht="26.25" thickBot="1" x14ac:dyDescent="0.25">
      <c r="B114" s="123" t="s">
        <v>67</v>
      </c>
      <c r="C114" s="118"/>
      <c r="D114" s="119"/>
      <c r="E114" s="166">
        <f>+E117+E120+E126+E132+E136+E141+E145</f>
        <v>245818035.5</v>
      </c>
      <c r="F114" s="120"/>
    </row>
    <row r="115" spans="2:6" ht="15" customHeight="1" x14ac:dyDescent="0.25">
      <c r="B115" s="122" t="s">
        <v>108</v>
      </c>
      <c r="C115" s="125"/>
      <c r="D115" s="127"/>
      <c r="E115" s="127"/>
      <c r="F115" s="145"/>
    </row>
    <row r="116" spans="2:6" ht="15" x14ac:dyDescent="0.2">
      <c r="B116" s="109" t="s">
        <v>111</v>
      </c>
      <c r="C116" s="63">
        <v>198</v>
      </c>
      <c r="D116" s="91">
        <v>93150</v>
      </c>
      <c r="E116" s="62">
        <v>18490275</v>
      </c>
      <c r="F116" s="406"/>
    </row>
    <row r="117" spans="2:6" ht="15.75" x14ac:dyDescent="0.25">
      <c r="B117" s="82" t="s">
        <v>10</v>
      </c>
      <c r="C117" s="96">
        <f>SUM(C116:C116)</f>
        <v>198</v>
      </c>
      <c r="D117" s="97"/>
      <c r="E117" s="97">
        <f>E116</f>
        <v>18490275</v>
      </c>
      <c r="F117" s="139"/>
    </row>
    <row r="118" spans="2:6" ht="15" x14ac:dyDescent="0.25">
      <c r="B118" s="104" t="s">
        <v>229</v>
      </c>
      <c r="C118" s="94"/>
      <c r="D118" s="95"/>
      <c r="E118" s="95"/>
      <c r="F118" s="140"/>
    </row>
    <row r="119" spans="2:6" ht="15" customHeight="1" x14ac:dyDescent="0.2">
      <c r="B119" s="109" t="s">
        <v>230</v>
      </c>
      <c r="C119" s="63">
        <v>403200</v>
      </c>
      <c r="D119" s="91">
        <v>200</v>
      </c>
      <c r="E119" s="62">
        <v>80640000</v>
      </c>
      <c r="F119" s="164"/>
    </row>
    <row r="120" spans="2:6" ht="15" x14ac:dyDescent="0.2">
      <c r="B120" s="84" t="s">
        <v>10</v>
      </c>
      <c r="C120" s="137">
        <v>403200</v>
      </c>
      <c r="D120" s="65"/>
      <c r="E120" s="67">
        <v>80640000</v>
      </c>
      <c r="F120" s="141"/>
    </row>
    <row r="121" spans="2:6" ht="13.5" customHeight="1" x14ac:dyDescent="0.25">
      <c r="B121" s="104" t="s">
        <v>131</v>
      </c>
      <c r="C121" s="94"/>
      <c r="D121" s="95"/>
      <c r="E121" s="98"/>
      <c r="F121" s="107"/>
    </row>
    <row r="122" spans="2:6" ht="15" x14ac:dyDescent="0.2">
      <c r="B122" s="110" t="s">
        <v>134</v>
      </c>
      <c r="C122" s="92">
        <v>24880</v>
      </c>
      <c r="D122" s="91">
        <v>32</v>
      </c>
      <c r="E122" s="62">
        <v>796160</v>
      </c>
      <c r="F122" s="405"/>
    </row>
    <row r="123" spans="2:6" ht="15" x14ac:dyDescent="0.2">
      <c r="B123" s="110" t="s">
        <v>136</v>
      </c>
      <c r="C123" s="92">
        <v>3471.5</v>
      </c>
      <c r="D123" s="91">
        <v>38797</v>
      </c>
      <c r="E123" s="62">
        <v>134683785.5</v>
      </c>
      <c r="F123" s="406"/>
    </row>
    <row r="124" spans="2:6" ht="15" x14ac:dyDescent="0.2">
      <c r="B124" s="110" t="s">
        <v>137</v>
      </c>
      <c r="C124" s="92">
        <v>2601.5</v>
      </c>
      <c r="D124" s="91">
        <v>2800</v>
      </c>
      <c r="E124" s="62">
        <v>7284200</v>
      </c>
      <c r="F124" s="406"/>
    </row>
    <row r="125" spans="2:6" ht="15" x14ac:dyDescent="0.2">
      <c r="B125" s="110" t="s">
        <v>138</v>
      </c>
      <c r="C125" s="92">
        <v>1752</v>
      </c>
      <c r="D125" s="91">
        <v>1200</v>
      </c>
      <c r="E125" s="62">
        <v>2102400</v>
      </c>
      <c r="F125" s="408"/>
    </row>
    <row r="126" spans="2:6" ht="15.75" x14ac:dyDescent="0.25">
      <c r="B126" s="82" t="s">
        <v>10</v>
      </c>
      <c r="C126" s="70">
        <f>SUM(C122:C125)</f>
        <v>32705</v>
      </c>
      <c r="D126" s="68"/>
      <c r="E126" s="69">
        <f>SUM(E122:E125)</f>
        <v>144866545.5</v>
      </c>
      <c r="F126" s="139"/>
    </row>
    <row r="127" spans="2:6" ht="15" customHeight="1" x14ac:dyDescent="0.25">
      <c r="B127" s="104" t="s">
        <v>141</v>
      </c>
      <c r="C127" s="102"/>
      <c r="D127" s="98"/>
      <c r="E127" s="98"/>
      <c r="F127" s="107"/>
    </row>
    <row r="128" spans="2:6" ht="15" x14ac:dyDescent="0.2">
      <c r="B128" s="194" t="s">
        <v>142</v>
      </c>
      <c r="C128" s="193">
        <v>134</v>
      </c>
      <c r="D128" s="57">
        <v>23850</v>
      </c>
      <c r="E128" s="64"/>
      <c r="F128" s="90"/>
    </row>
    <row r="129" spans="2:6" ht="28.5" customHeight="1" x14ac:dyDescent="0.2">
      <c r="B129" s="194" t="s">
        <v>143</v>
      </c>
      <c r="C129" s="193">
        <v>695</v>
      </c>
      <c r="D129" s="57">
        <v>23850</v>
      </c>
      <c r="E129" s="64"/>
      <c r="F129" s="405" t="s">
        <v>109</v>
      </c>
    </row>
    <row r="130" spans="2:6" ht="15" x14ac:dyDescent="0.2">
      <c r="B130" s="194" t="s">
        <v>145</v>
      </c>
      <c r="C130" s="193">
        <v>432</v>
      </c>
      <c r="D130" s="57">
        <v>2000</v>
      </c>
      <c r="E130" s="64"/>
      <c r="F130" s="406"/>
    </row>
    <row r="131" spans="2:6" ht="15" x14ac:dyDescent="0.2">
      <c r="B131" s="194" t="s">
        <v>144</v>
      </c>
      <c r="C131" s="193">
        <v>297</v>
      </c>
      <c r="D131" s="57">
        <v>5000</v>
      </c>
      <c r="E131" s="64"/>
      <c r="F131" s="408"/>
    </row>
    <row r="132" spans="2:6" ht="15.75" x14ac:dyDescent="0.25">
      <c r="B132" s="86" t="s">
        <v>10</v>
      </c>
      <c r="C132" s="71">
        <f>SUM(C128:C131)</f>
        <v>1558</v>
      </c>
      <c r="D132" s="67"/>
      <c r="E132" s="67"/>
      <c r="F132" s="139"/>
    </row>
    <row r="133" spans="2:6" ht="15" x14ac:dyDescent="0.25">
      <c r="B133" s="104" t="s">
        <v>151</v>
      </c>
      <c r="C133" s="102"/>
      <c r="D133" s="98"/>
      <c r="E133" s="98"/>
      <c r="F133" s="107"/>
    </row>
    <row r="134" spans="2:6" ht="15" x14ac:dyDescent="0.2">
      <c r="B134" s="194" t="s">
        <v>154</v>
      </c>
      <c r="C134" s="195">
        <v>55</v>
      </c>
      <c r="D134" s="57">
        <v>5800</v>
      </c>
      <c r="E134" s="64"/>
      <c r="F134" s="405"/>
    </row>
    <row r="135" spans="2:6" ht="15" x14ac:dyDescent="0.2">
      <c r="B135" s="194" t="s">
        <v>155</v>
      </c>
      <c r="C135" s="195">
        <v>61</v>
      </c>
      <c r="D135" s="57">
        <v>5000</v>
      </c>
      <c r="E135" s="64"/>
      <c r="F135" s="408"/>
    </row>
    <row r="136" spans="2:6" ht="21" customHeight="1" x14ac:dyDescent="0.25">
      <c r="B136" s="84" t="s">
        <v>10</v>
      </c>
      <c r="C136" s="72">
        <f>SUM(C134:C135)</f>
        <v>116</v>
      </c>
      <c r="D136" s="67"/>
      <c r="E136" s="67"/>
      <c r="F136" s="139"/>
    </row>
    <row r="137" spans="2:6" ht="15" x14ac:dyDescent="0.25">
      <c r="B137" s="104" t="s">
        <v>176</v>
      </c>
      <c r="C137" s="102"/>
      <c r="D137" s="95"/>
      <c r="E137" s="98"/>
      <c r="F137" s="107"/>
    </row>
    <row r="138" spans="2:6" ht="15" customHeight="1" x14ac:dyDescent="0.2">
      <c r="B138" s="105" t="s">
        <v>177</v>
      </c>
      <c r="C138" s="63">
        <v>2033</v>
      </c>
      <c r="D138" s="57">
        <v>235</v>
      </c>
      <c r="E138" s="64"/>
      <c r="F138" s="405"/>
    </row>
    <row r="139" spans="2:6" ht="15" x14ac:dyDescent="0.2">
      <c r="B139" s="105" t="s">
        <v>178</v>
      </c>
      <c r="C139" s="63">
        <v>1732</v>
      </c>
      <c r="D139" s="57">
        <v>9</v>
      </c>
      <c r="E139" s="64"/>
      <c r="F139" s="406"/>
    </row>
    <row r="140" spans="2:6" ht="15" x14ac:dyDescent="0.2">
      <c r="B140" s="105" t="s">
        <v>184</v>
      </c>
      <c r="C140" s="63">
        <v>687</v>
      </c>
      <c r="D140" s="91">
        <v>25</v>
      </c>
      <c r="E140" s="64"/>
      <c r="F140" s="408"/>
    </row>
    <row r="141" spans="2:6" ht="15.75" x14ac:dyDescent="0.25">
      <c r="B141" s="184" t="s">
        <v>10</v>
      </c>
      <c r="C141" s="185">
        <f>SUM(C138:C140)</f>
        <v>4452</v>
      </c>
      <c r="D141" s="186"/>
      <c r="E141" s="182"/>
      <c r="F141" s="139"/>
    </row>
    <row r="142" spans="2:6" ht="15" customHeight="1" x14ac:dyDescent="0.25">
      <c r="B142" s="104" t="s">
        <v>185</v>
      </c>
      <c r="C142" s="102"/>
      <c r="D142" s="98"/>
      <c r="E142" s="98"/>
      <c r="F142" s="107"/>
    </row>
    <row r="143" spans="2:6" ht="28.5" customHeight="1" x14ac:dyDescent="0.2">
      <c r="B143" s="105" t="s">
        <v>193</v>
      </c>
      <c r="C143" s="63">
        <v>735</v>
      </c>
      <c r="D143" s="91">
        <v>696</v>
      </c>
      <c r="E143" s="64">
        <v>1023120</v>
      </c>
      <c r="F143" s="405" t="s">
        <v>109</v>
      </c>
    </row>
    <row r="144" spans="2:6" ht="15" x14ac:dyDescent="0.2">
      <c r="B144" s="111" t="s">
        <v>201</v>
      </c>
      <c r="C144" s="63">
        <v>271</v>
      </c>
      <c r="D144" s="91">
        <v>2945</v>
      </c>
      <c r="E144" s="64">
        <v>798095</v>
      </c>
      <c r="F144" s="408"/>
    </row>
    <row r="145" spans="2:15" ht="15.75" x14ac:dyDescent="0.25">
      <c r="B145" s="87" t="s">
        <v>10</v>
      </c>
      <c r="C145" s="71">
        <f>SUM(C143:C144)</f>
        <v>1006</v>
      </c>
      <c r="D145" s="68"/>
      <c r="E145" s="67">
        <f>SUM(E143:E144)</f>
        <v>1821215</v>
      </c>
      <c r="F145" s="139"/>
    </row>
    <row r="146" spans="2:15" ht="15" customHeight="1" x14ac:dyDescent="0.25">
      <c r="B146" s="104" t="s">
        <v>176</v>
      </c>
      <c r="C146" s="102"/>
      <c r="D146" s="95"/>
      <c r="E146" s="98"/>
      <c r="F146" s="107"/>
    </row>
    <row r="147" spans="2:15" ht="15" x14ac:dyDescent="0.2">
      <c r="B147" s="83" t="s">
        <v>177</v>
      </c>
      <c r="C147" s="63">
        <v>4066</v>
      </c>
      <c r="D147" s="57">
        <v>235</v>
      </c>
      <c r="E147" s="64"/>
      <c r="F147" s="90"/>
    </row>
    <row r="148" spans="2:15" ht="15" x14ac:dyDescent="0.2">
      <c r="B148" s="83" t="s">
        <v>178</v>
      </c>
      <c r="C148" s="63">
        <v>3464</v>
      </c>
      <c r="D148" s="57">
        <v>9</v>
      </c>
      <c r="E148" s="64"/>
      <c r="F148" s="406" t="s">
        <v>109</v>
      </c>
    </row>
    <row r="149" spans="2:15" ht="15" customHeight="1" x14ac:dyDescent="0.2">
      <c r="B149" s="83" t="s">
        <v>179</v>
      </c>
      <c r="C149" s="63">
        <v>3046</v>
      </c>
      <c r="D149" s="57">
        <v>9</v>
      </c>
      <c r="E149" s="64"/>
      <c r="F149" s="406"/>
    </row>
    <row r="150" spans="2:15" ht="15" customHeight="1" x14ac:dyDescent="0.2">
      <c r="B150" s="83" t="s">
        <v>180</v>
      </c>
      <c r="C150" s="63">
        <v>1498</v>
      </c>
      <c r="D150" s="57">
        <v>1499</v>
      </c>
      <c r="E150" s="64"/>
      <c r="F150" s="406"/>
    </row>
    <row r="151" spans="2:15" ht="20.25" customHeight="1" x14ac:dyDescent="0.2">
      <c r="B151" s="83" t="s">
        <v>181</v>
      </c>
      <c r="C151" s="63">
        <v>580</v>
      </c>
      <c r="D151" s="57">
        <v>3800</v>
      </c>
      <c r="E151" s="64"/>
      <c r="F151" s="406"/>
    </row>
    <row r="152" spans="2:15" ht="15" x14ac:dyDescent="0.2">
      <c r="B152" s="83" t="s">
        <v>182</v>
      </c>
      <c r="C152" s="63">
        <v>912</v>
      </c>
      <c r="D152" s="57">
        <v>780</v>
      </c>
      <c r="E152" s="64"/>
      <c r="F152" s="406"/>
    </row>
    <row r="153" spans="2:15" ht="15" x14ac:dyDescent="0.2">
      <c r="B153" s="83" t="s">
        <v>183</v>
      </c>
      <c r="C153" s="63">
        <v>917</v>
      </c>
      <c r="D153" s="57">
        <v>225</v>
      </c>
      <c r="E153" s="64"/>
      <c r="F153" s="406"/>
    </row>
    <row r="154" spans="2:15" ht="15" x14ac:dyDescent="0.2">
      <c r="B154" s="83" t="s">
        <v>184</v>
      </c>
      <c r="C154" s="63">
        <v>1374</v>
      </c>
      <c r="D154" s="56">
        <v>25</v>
      </c>
      <c r="E154" s="64"/>
      <c r="F154" s="408"/>
    </row>
    <row r="155" spans="2:15" ht="16.5" thickBot="1" x14ac:dyDescent="0.3">
      <c r="B155" s="184" t="s">
        <v>10</v>
      </c>
      <c r="C155" s="185">
        <f>SUM(C147:C154)</f>
        <v>15857</v>
      </c>
      <c r="D155" s="186"/>
      <c r="E155" s="182"/>
      <c r="F155" s="139"/>
    </row>
    <row r="156" spans="2:15" ht="39" thickBot="1" x14ac:dyDescent="0.25">
      <c r="B156" s="117" t="s">
        <v>68</v>
      </c>
      <c r="C156" s="118"/>
      <c r="D156" s="119"/>
      <c r="E156" s="166">
        <f>+E162+E164+E170+E174+E196</f>
        <v>5715900</v>
      </c>
      <c r="F156" s="120"/>
    </row>
    <row r="157" spans="2:15" ht="15" customHeight="1" x14ac:dyDescent="0.25">
      <c r="B157" s="122" t="s">
        <v>146</v>
      </c>
      <c r="C157" s="130"/>
      <c r="D157" s="131"/>
      <c r="E157" s="131"/>
      <c r="F157" s="146"/>
    </row>
    <row r="158" spans="2:15" ht="15" x14ac:dyDescent="0.2">
      <c r="B158" s="105" t="s">
        <v>147</v>
      </c>
      <c r="C158" s="63">
        <v>92</v>
      </c>
      <c r="D158" s="57">
        <v>1300</v>
      </c>
      <c r="E158" s="64">
        <v>119600</v>
      </c>
      <c r="F158" s="406"/>
    </row>
    <row r="159" spans="2:15" ht="15" x14ac:dyDescent="0.2">
      <c r="B159" s="105" t="s">
        <v>148</v>
      </c>
      <c r="C159" s="63">
        <v>356</v>
      </c>
      <c r="D159" s="57">
        <v>2000</v>
      </c>
      <c r="E159" s="64">
        <v>712000</v>
      </c>
      <c r="F159" s="406"/>
    </row>
    <row r="160" spans="2:15" ht="15" x14ac:dyDescent="0.2">
      <c r="B160" s="105" t="s">
        <v>149</v>
      </c>
      <c r="C160" s="63">
        <v>14</v>
      </c>
      <c r="D160" s="57">
        <v>3200</v>
      </c>
      <c r="E160" s="64">
        <v>44800</v>
      </c>
      <c r="F160" s="406"/>
      <c r="O160" s="45" t="s">
        <v>21</v>
      </c>
    </row>
    <row r="161" spans="2:6" ht="15" x14ac:dyDescent="0.2">
      <c r="B161" s="105" t="s">
        <v>150</v>
      </c>
      <c r="C161" s="63">
        <v>100</v>
      </c>
      <c r="D161" s="57">
        <v>1550</v>
      </c>
      <c r="E161" s="64">
        <v>155000</v>
      </c>
      <c r="F161" s="408"/>
    </row>
    <row r="162" spans="2:6" ht="15" customHeight="1" x14ac:dyDescent="0.2">
      <c r="B162" s="84" t="s">
        <v>10</v>
      </c>
      <c r="C162" s="71">
        <f>SUM(C158:C161)</f>
        <v>562</v>
      </c>
      <c r="D162" s="67"/>
      <c r="E162" s="67">
        <f>SUM(E158:E161)</f>
        <v>1031400</v>
      </c>
      <c r="F162" s="144"/>
    </row>
    <row r="163" spans="2:6" ht="15" customHeight="1" x14ac:dyDescent="0.25">
      <c r="B163" s="104" t="s">
        <v>151</v>
      </c>
      <c r="C163" s="102"/>
      <c r="D163" s="98"/>
      <c r="E163" s="98"/>
      <c r="F163" s="80"/>
    </row>
    <row r="164" spans="2:6" ht="15" x14ac:dyDescent="0.2">
      <c r="B164" s="84" t="s">
        <v>10</v>
      </c>
      <c r="C164" s="72"/>
      <c r="D164" s="67"/>
      <c r="E164" s="67"/>
      <c r="F164" s="144"/>
    </row>
    <row r="165" spans="2:6" ht="13.5" customHeight="1" x14ac:dyDescent="0.25">
      <c r="B165" s="187" t="s">
        <v>157</v>
      </c>
      <c r="C165" s="188"/>
      <c r="D165" s="189"/>
      <c r="E165" s="189"/>
      <c r="F165" s="80"/>
    </row>
    <row r="166" spans="2:6" ht="15" x14ac:dyDescent="0.2">
      <c r="B166" s="196" t="s">
        <v>158</v>
      </c>
      <c r="C166" s="193">
        <v>88</v>
      </c>
      <c r="D166" s="199">
        <v>23000</v>
      </c>
      <c r="E166" s="64"/>
      <c r="F166" s="405" t="s">
        <v>109</v>
      </c>
    </row>
    <row r="167" spans="2:6" ht="15" customHeight="1" x14ac:dyDescent="0.2">
      <c r="B167" s="196" t="s">
        <v>159</v>
      </c>
      <c r="C167" s="193">
        <v>54</v>
      </c>
      <c r="D167" s="199">
        <v>2500</v>
      </c>
      <c r="E167" s="64"/>
      <c r="F167" s="406"/>
    </row>
    <row r="168" spans="2:6" ht="15" x14ac:dyDescent="0.2">
      <c r="B168" s="196" t="s">
        <v>160</v>
      </c>
      <c r="C168" s="193">
        <v>59</v>
      </c>
      <c r="D168" s="199">
        <v>2300</v>
      </c>
      <c r="E168" s="64"/>
      <c r="F168" s="406"/>
    </row>
    <row r="169" spans="2:6" ht="15" x14ac:dyDescent="0.2">
      <c r="B169" s="196" t="s">
        <v>161</v>
      </c>
      <c r="C169" s="193">
        <v>56</v>
      </c>
      <c r="D169" s="199">
        <v>5000</v>
      </c>
      <c r="E169" s="64"/>
      <c r="F169" s="408"/>
    </row>
    <row r="170" spans="2:6" ht="15" x14ac:dyDescent="0.2">
      <c r="B170" s="84" t="s">
        <v>213</v>
      </c>
      <c r="C170" s="71">
        <f>SUM(C166:C169)</f>
        <v>257</v>
      </c>
      <c r="D170" s="67"/>
      <c r="E170" s="67"/>
      <c r="F170" s="144"/>
    </row>
    <row r="171" spans="2:6" ht="15.75" customHeight="1" x14ac:dyDescent="0.25">
      <c r="B171" s="104" t="s">
        <v>162</v>
      </c>
      <c r="C171" s="102"/>
      <c r="D171" s="98"/>
      <c r="E171" s="98"/>
      <c r="F171" s="80"/>
    </row>
    <row r="172" spans="2:6" ht="15" x14ac:dyDescent="0.2">
      <c r="B172" s="83" t="s">
        <v>163</v>
      </c>
      <c r="C172" s="63">
        <v>129</v>
      </c>
      <c r="D172" s="57">
        <v>27000</v>
      </c>
      <c r="E172" s="64">
        <v>3483000</v>
      </c>
      <c r="F172" s="406"/>
    </row>
    <row r="173" spans="2:6" ht="15" x14ac:dyDescent="0.2">
      <c r="B173" s="83" t="s">
        <v>164</v>
      </c>
      <c r="C173" s="63">
        <v>267</v>
      </c>
      <c r="D173" s="57">
        <v>4500</v>
      </c>
      <c r="E173" s="64">
        <v>1201500</v>
      </c>
      <c r="F173" s="408"/>
    </row>
    <row r="174" spans="2:6" ht="15" x14ac:dyDescent="0.2">
      <c r="B174" s="84" t="s">
        <v>10</v>
      </c>
      <c r="C174" s="71">
        <f>SUM(C172:C173)</f>
        <v>396</v>
      </c>
      <c r="D174" s="67"/>
      <c r="E174" s="67">
        <f>SUM(E172:E173)</f>
        <v>4684500</v>
      </c>
      <c r="F174" s="144"/>
    </row>
    <row r="175" spans="2:6" ht="15" customHeight="1" x14ac:dyDescent="0.25">
      <c r="B175" s="187" t="s">
        <v>165</v>
      </c>
      <c r="C175" s="188"/>
      <c r="D175" s="189"/>
      <c r="E175" s="189"/>
      <c r="F175" s="80"/>
    </row>
    <row r="176" spans="2:6" ht="15" x14ac:dyDescent="0.2">
      <c r="B176" s="196" t="s">
        <v>166</v>
      </c>
      <c r="C176" s="193">
        <v>161</v>
      </c>
      <c r="D176" s="199">
        <v>7800</v>
      </c>
      <c r="E176" s="64"/>
      <c r="F176" s="405" t="s">
        <v>109</v>
      </c>
    </row>
    <row r="177" spans="2:6" ht="15" customHeight="1" x14ac:dyDescent="0.2">
      <c r="B177" s="196" t="s">
        <v>167</v>
      </c>
      <c r="C177" s="193">
        <v>156</v>
      </c>
      <c r="D177" s="199">
        <v>5500</v>
      </c>
      <c r="E177" s="64"/>
      <c r="F177" s="406"/>
    </row>
    <row r="178" spans="2:6" ht="15" x14ac:dyDescent="0.2">
      <c r="B178" s="196" t="s">
        <v>168</v>
      </c>
      <c r="C178" s="193">
        <v>571</v>
      </c>
      <c r="D178" s="199">
        <v>7000</v>
      </c>
      <c r="E178" s="64"/>
      <c r="F178" s="406"/>
    </row>
    <row r="179" spans="2:6" ht="15" x14ac:dyDescent="0.2">
      <c r="B179" s="196" t="s">
        <v>169</v>
      </c>
      <c r="C179" s="193">
        <v>133</v>
      </c>
      <c r="D179" s="199">
        <v>15500</v>
      </c>
      <c r="E179" s="64"/>
      <c r="F179" s="406"/>
    </row>
    <row r="180" spans="2:6" ht="15" x14ac:dyDescent="0.2">
      <c r="B180" s="196" t="s">
        <v>170</v>
      </c>
      <c r="C180" s="193">
        <v>168</v>
      </c>
      <c r="D180" s="199">
        <v>7798</v>
      </c>
      <c r="E180" s="64"/>
      <c r="F180" s="406"/>
    </row>
    <row r="181" spans="2:6" ht="15" hidden="1" customHeight="1" x14ac:dyDescent="0.2">
      <c r="B181" s="196" t="s">
        <v>171</v>
      </c>
      <c r="C181" s="193">
        <v>166</v>
      </c>
      <c r="D181" s="199">
        <v>3800</v>
      </c>
      <c r="E181" s="64"/>
      <c r="F181" s="406"/>
    </row>
    <row r="182" spans="2:6" ht="15" hidden="1" customHeight="1" x14ac:dyDescent="0.2">
      <c r="B182" s="196" t="s">
        <v>172</v>
      </c>
      <c r="C182" s="193">
        <v>146</v>
      </c>
      <c r="D182" s="199">
        <v>12600</v>
      </c>
      <c r="E182" s="64"/>
      <c r="F182" s="406"/>
    </row>
    <row r="183" spans="2:6" ht="15" hidden="1" customHeight="1" x14ac:dyDescent="0.2">
      <c r="B183" s="196" t="s">
        <v>173</v>
      </c>
      <c r="C183" s="193">
        <v>118</v>
      </c>
      <c r="D183" s="199">
        <v>3000</v>
      </c>
      <c r="E183" s="64"/>
      <c r="F183" s="406"/>
    </row>
    <row r="184" spans="2:6" ht="15" hidden="1" customHeight="1" x14ac:dyDescent="0.2">
      <c r="B184" s="196" t="s">
        <v>174</v>
      </c>
      <c r="C184" s="193">
        <v>149</v>
      </c>
      <c r="D184" s="199">
        <v>4990</v>
      </c>
      <c r="E184" s="64"/>
      <c r="F184" s="406"/>
    </row>
    <row r="185" spans="2:6" ht="15" hidden="1" customHeight="1" x14ac:dyDescent="0.2">
      <c r="B185" s="196" t="s">
        <v>175</v>
      </c>
      <c r="C185" s="193">
        <v>270</v>
      </c>
      <c r="D185" s="199">
        <v>7700</v>
      </c>
      <c r="E185" s="64"/>
      <c r="F185" s="406"/>
    </row>
    <row r="186" spans="2:6" ht="15" hidden="1" customHeight="1" x14ac:dyDescent="0.2">
      <c r="B186" s="200" t="s">
        <v>10</v>
      </c>
      <c r="C186" s="71">
        <f>SUM(C176:C185)</f>
        <v>2038</v>
      </c>
      <c r="D186" s="67"/>
      <c r="E186" s="67"/>
      <c r="F186" s="406"/>
    </row>
    <row r="187" spans="2:6" ht="15" hidden="1" customHeight="1" x14ac:dyDescent="0.25">
      <c r="B187" s="201" t="s">
        <v>176</v>
      </c>
      <c r="C187" s="102"/>
      <c r="D187" s="98"/>
      <c r="E187" s="98"/>
      <c r="F187" s="406"/>
    </row>
    <row r="188" spans="2:6" ht="15" hidden="1" customHeight="1" x14ac:dyDescent="0.2">
      <c r="B188" s="196" t="s">
        <v>177</v>
      </c>
      <c r="C188" s="193">
        <v>4066</v>
      </c>
      <c r="D188" s="199">
        <v>235</v>
      </c>
      <c r="E188" s="64"/>
      <c r="F188" s="406"/>
    </row>
    <row r="189" spans="2:6" ht="15" hidden="1" customHeight="1" x14ac:dyDescent="0.2">
      <c r="B189" s="196" t="s">
        <v>178</v>
      </c>
      <c r="C189" s="193">
        <v>3464</v>
      </c>
      <c r="D189" s="199">
        <v>9</v>
      </c>
      <c r="E189" s="64"/>
      <c r="F189" s="406"/>
    </row>
    <row r="190" spans="2:6" ht="15" x14ac:dyDescent="0.2">
      <c r="B190" s="196" t="s">
        <v>179</v>
      </c>
      <c r="C190" s="193">
        <v>3046</v>
      </c>
      <c r="D190" s="199">
        <v>9</v>
      </c>
      <c r="E190" s="64"/>
      <c r="F190" s="406"/>
    </row>
    <row r="191" spans="2:6" ht="15" x14ac:dyDescent="0.2">
      <c r="B191" s="196" t="s">
        <v>180</v>
      </c>
      <c r="C191" s="193">
        <v>1498</v>
      </c>
      <c r="D191" s="199">
        <v>1499</v>
      </c>
      <c r="E191" s="64"/>
      <c r="F191" s="406"/>
    </row>
    <row r="192" spans="2:6" ht="15" x14ac:dyDescent="0.2">
      <c r="B192" s="196" t="s">
        <v>181</v>
      </c>
      <c r="C192" s="193">
        <v>580</v>
      </c>
      <c r="D192" s="199">
        <v>3800</v>
      </c>
      <c r="E192" s="64"/>
      <c r="F192" s="406"/>
    </row>
    <row r="193" spans="2:6" ht="15" x14ac:dyDescent="0.2">
      <c r="B193" s="196" t="s">
        <v>182</v>
      </c>
      <c r="C193" s="193">
        <v>912</v>
      </c>
      <c r="D193" s="199">
        <v>780</v>
      </c>
      <c r="E193" s="64"/>
      <c r="F193" s="406"/>
    </row>
    <row r="194" spans="2:6" ht="15" x14ac:dyDescent="0.2">
      <c r="B194" s="196" t="s">
        <v>183</v>
      </c>
      <c r="C194" s="193">
        <v>917</v>
      </c>
      <c r="D194" s="199">
        <v>225</v>
      </c>
      <c r="E194" s="64"/>
      <c r="F194" s="406"/>
    </row>
    <row r="195" spans="2:6" ht="15.75" thickBot="1" x14ac:dyDescent="0.25">
      <c r="B195" s="202" t="s">
        <v>184</v>
      </c>
      <c r="C195" s="203">
        <v>1374</v>
      </c>
      <c r="D195" s="204">
        <v>25</v>
      </c>
      <c r="E195" s="165"/>
      <c r="F195" s="407"/>
    </row>
    <row r="196" spans="2:6" ht="15.75" thickBot="1" x14ac:dyDescent="0.3">
      <c r="B196" s="156" t="s">
        <v>10</v>
      </c>
      <c r="C196" s="157">
        <f>SUM(C188:C195)</f>
        <v>15857</v>
      </c>
      <c r="D196" s="158"/>
      <c r="E196" s="159"/>
      <c r="F196" s="160"/>
    </row>
    <row r="197" spans="2:6" ht="18.75" thickBot="1" x14ac:dyDescent="0.25">
      <c r="B197" s="171" t="s">
        <v>104</v>
      </c>
      <c r="C197" s="167"/>
      <c r="D197" s="168"/>
      <c r="E197" s="169">
        <f>+E156+E114+E28</f>
        <v>977997845.84000003</v>
      </c>
      <c r="F197" s="170"/>
    </row>
    <row r="198" spans="2:6" ht="15.75" x14ac:dyDescent="0.2">
      <c r="B198" s="50"/>
      <c r="C198" s="51"/>
      <c r="D198" s="52">
        <v>31144320</v>
      </c>
      <c r="E198" s="53"/>
    </row>
    <row r="200" spans="2:6" x14ac:dyDescent="0.2">
      <c r="D200" s="198"/>
    </row>
    <row r="207" spans="2:6" x14ac:dyDescent="0.2">
      <c r="E207" s="45" t="s">
        <v>21</v>
      </c>
    </row>
  </sheetData>
  <mergeCells count="33">
    <mergeCell ref="F15:F16"/>
    <mergeCell ref="F12:F13"/>
    <mergeCell ref="B2:F2"/>
    <mergeCell ref="B1:F1"/>
    <mergeCell ref="B4:F4"/>
    <mergeCell ref="B6:F6"/>
    <mergeCell ref="B7:F7"/>
    <mergeCell ref="B8:B9"/>
    <mergeCell ref="C8:C9"/>
    <mergeCell ref="F8:F9"/>
    <mergeCell ref="B3:F3"/>
    <mergeCell ref="B5:F5"/>
    <mergeCell ref="F116"/>
    <mergeCell ref="F17:F25"/>
    <mergeCell ref="F109:F111"/>
    <mergeCell ref="F104:F106"/>
    <mergeCell ref="F86:F101"/>
    <mergeCell ref="F81:F83"/>
    <mergeCell ref="F75:F78"/>
    <mergeCell ref="F64:F72"/>
    <mergeCell ref="F29:F33"/>
    <mergeCell ref="F46:F61"/>
    <mergeCell ref="F42:F43"/>
    <mergeCell ref="F143:F144"/>
    <mergeCell ref="F138:F140"/>
    <mergeCell ref="F134:F135"/>
    <mergeCell ref="F129:F131"/>
    <mergeCell ref="F122:F125"/>
    <mergeCell ref="F176:F195"/>
    <mergeCell ref="F172:F173"/>
    <mergeCell ref="F166:F169"/>
    <mergeCell ref="F158:F161"/>
    <mergeCell ref="F148:F154"/>
  </mergeCells>
  <pageMargins left="1.25" right="0.15748031496062992" top="0.35433070866141736" bottom="0.31496062992125984" header="0" footer="0"/>
  <pageSetup paperSize="9" scale="72" orientation="landscape" r:id="rId1"/>
  <headerFooter alignWithMargins="0"/>
  <rowBreaks count="5" manualBreakCount="5">
    <brk id="26" max="16383" man="1"/>
    <brk id="62" max="16383" man="1"/>
    <brk id="102" max="16383" man="1"/>
    <brk id="145" max="16383" man="1"/>
    <brk id="1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5" sqref="F25:F26"/>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PA2</vt:lpstr>
      <vt:lpstr>POA</vt:lpstr>
      <vt:lpstr>PLAN NECESIDADES</vt:lpstr>
      <vt:lpstr>Hoja1</vt:lpstr>
    </vt:vector>
  </TitlesOfParts>
  <Company>policia nacional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pproyectos</cp:lastModifiedBy>
  <cp:lastPrinted>2016-06-27T18:14:04Z</cp:lastPrinted>
  <dcterms:created xsi:type="dcterms:W3CDTF">2008-08-26T20:34:07Z</dcterms:created>
  <dcterms:modified xsi:type="dcterms:W3CDTF">2017-04-25T14:46:44Z</dcterms:modified>
</cp:coreProperties>
</file>