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INCENTIVO IPE" sheetId="4" r:id="rId1"/>
    <sheet name="Hoja1" sheetId="1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I465" i="4"/>
  <c r="I467" s="1"/>
  <c r="I469" s="1"/>
  <c r="H465"/>
  <c r="H473" s="1"/>
  <c r="I455"/>
  <c r="H455"/>
  <c r="I438"/>
  <c r="H438"/>
  <c r="I420"/>
  <c r="H420"/>
  <c r="I402"/>
  <c r="H402"/>
  <c r="I388"/>
  <c r="H388"/>
  <c r="I373"/>
  <c r="H373"/>
  <c r="I367"/>
  <c r="H361"/>
  <c r="H367" s="1"/>
  <c r="I357"/>
  <c r="H345"/>
  <c r="H357" s="1"/>
  <c r="I338"/>
  <c r="H338"/>
  <c r="I332"/>
  <c r="H332"/>
  <c r="I320"/>
  <c r="H320"/>
  <c r="I300"/>
  <c r="H300"/>
  <c r="I245"/>
  <c r="H245"/>
  <c r="I237"/>
  <c r="H237"/>
  <c r="I219"/>
  <c r="H205"/>
  <c r="H219" s="1"/>
  <c r="I199"/>
  <c r="H199"/>
  <c r="I183"/>
  <c r="H159"/>
  <c r="H158"/>
  <c r="H183" s="1"/>
  <c r="I155"/>
  <c r="H155"/>
  <c r="I130"/>
  <c r="H130"/>
  <c r="A126"/>
  <c r="A127" s="1"/>
  <c r="A128" s="1"/>
  <c r="A129" s="1"/>
  <c r="I122"/>
  <c r="H122"/>
  <c r="I117"/>
  <c r="H117"/>
  <c r="I111"/>
  <c r="H108"/>
  <c r="H106"/>
  <c r="H105"/>
  <c r="H111" s="1"/>
  <c r="I99"/>
  <c r="H99"/>
  <c r="A97"/>
  <c r="A98" s="1"/>
  <c r="I93"/>
  <c r="H93"/>
  <c r="I85"/>
  <c r="H80"/>
  <c r="H85" s="1"/>
  <c r="I75"/>
  <c r="H75"/>
  <c r="I53"/>
  <c r="H52"/>
  <c r="H53" s="1"/>
  <c r="I48"/>
  <c r="H48"/>
  <c r="A46"/>
  <c r="A47" s="1"/>
  <c r="I42"/>
  <c r="H42"/>
  <c r="I36"/>
  <c r="H36"/>
  <c r="I32"/>
  <c r="H32"/>
  <c r="A30"/>
  <c r="A31" s="1"/>
  <c r="I21"/>
  <c r="H21"/>
  <c r="I15"/>
  <c r="H12"/>
  <c r="H11"/>
  <c r="H10"/>
  <c r="H9"/>
  <c r="H8"/>
  <c r="H7"/>
  <c r="H15" s="1"/>
  <c r="H467" s="1"/>
</calcChain>
</file>

<file path=xl/sharedStrings.xml><?xml version="1.0" encoding="utf-8"?>
<sst xmlns="http://schemas.openxmlformats.org/spreadsheetml/2006/main" count="2040" uniqueCount="1007">
  <si>
    <t>INSTITUTO POLICIAL DE EDUCACION, (IPE)</t>
  </si>
  <si>
    <t>DIRECCION ADMINISTRATIVA Y FINANCIERA</t>
  </si>
  <si>
    <t>INCENTIVOS POR CARGOS, JUNIO 2017</t>
  </si>
  <si>
    <t>LISTADO DE LA RECTORIA</t>
  </si>
  <si>
    <t>No.</t>
  </si>
  <si>
    <t>TARJETA</t>
  </si>
  <si>
    <t>RANGO</t>
  </si>
  <si>
    <t xml:space="preserve">NOMBRES Y APELLIDOS </t>
  </si>
  <si>
    <t>CARGO ANTERIOR</t>
  </si>
  <si>
    <t>CARGO</t>
  </si>
  <si>
    <t>CEDULA</t>
  </si>
  <si>
    <t>ESP. ANTERIOR</t>
  </si>
  <si>
    <t>INCENTIVO</t>
  </si>
  <si>
    <t>1</t>
  </si>
  <si>
    <t>Gral de Brig., P.N.</t>
  </si>
  <si>
    <t>LIC. ORISON OLIVENCE MINAYA</t>
  </si>
  <si>
    <t>Rector</t>
  </si>
  <si>
    <t>001-1187719-7</t>
  </si>
  <si>
    <t>2</t>
  </si>
  <si>
    <t>Coronel, P.N.</t>
  </si>
  <si>
    <t>Dr. CRISTOBAL SEGURA MEDINA, P.N.</t>
  </si>
  <si>
    <t>Vicerector Adm. en  F.O.P</t>
  </si>
  <si>
    <t>Director Administrativo en F.O.P</t>
  </si>
  <si>
    <t>078-0009460-4</t>
  </si>
  <si>
    <t>3</t>
  </si>
  <si>
    <t>Tte. Coronel, P.N.</t>
  </si>
  <si>
    <t>MANUEL DE JESUS CORPORAN CORPORAN</t>
  </si>
  <si>
    <t>Asistente del Rector</t>
  </si>
  <si>
    <t>Ayudante III del Rector</t>
  </si>
  <si>
    <t>002-0095876-7</t>
  </si>
  <si>
    <t>4</t>
  </si>
  <si>
    <t>2do. Tte., P.N.</t>
  </si>
  <si>
    <t>SENOBIO JAVIER LOPEZ</t>
  </si>
  <si>
    <t>Asist. III, del Rector</t>
  </si>
  <si>
    <t>071-0056635-0</t>
  </si>
  <si>
    <t>6</t>
  </si>
  <si>
    <t>Sgto. Mr, P.N.</t>
  </si>
  <si>
    <t>RAFAEL A. PICHARDO LOPEZ</t>
  </si>
  <si>
    <t>Soporte Tecnico</t>
  </si>
  <si>
    <t>Facilitador, Esc. Nac. Seg. Ciudadana</t>
  </si>
  <si>
    <t>054-0087336-9</t>
  </si>
  <si>
    <t>7</t>
  </si>
  <si>
    <t xml:space="preserve">ROBERT A. FERNANDEZ ABREU, </t>
  </si>
  <si>
    <t>Chofer del Rector</t>
  </si>
  <si>
    <t>001-1441136-6</t>
  </si>
  <si>
    <t>8</t>
  </si>
  <si>
    <t>JOSE ANTONIO GARCIA HERNANDEZ</t>
  </si>
  <si>
    <t>Enc. De Division Admisiones</t>
  </si>
  <si>
    <t>054-0069306-4</t>
  </si>
  <si>
    <t>11</t>
  </si>
  <si>
    <t>Raso, P.N.</t>
  </si>
  <si>
    <t>ARIEL ANTONIO BATISTA NOVAS</t>
  </si>
  <si>
    <t>Chofer Ayudante del Rector</t>
  </si>
  <si>
    <t>Soporte Tecnico Informatico</t>
  </si>
  <si>
    <t>022-0031281-3</t>
  </si>
  <si>
    <t>12</t>
  </si>
  <si>
    <t>MEJIA MEDINA, RAMON</t>
  </si>
  <si>
    <t>Digitardor Ayudante Rector</t>
  </si>
  <si>
    <t>001-1853826-3</t>
  </si>
  <si>
    <t>TOTAL</t>
  </si>
  <si>
    <t>ASESORIA EDUCATIVA</t>
  </si>
  <si>
    <t>Mayor General ®</t>
  </si>
  <si>
    <t xml:space="preserve">RAMON FCO. RODRIGUEZ SANCHEZ, </t>
  </si>
  <si>
    <t>Asesor en Materia Educativa</t>
  </si>
  <si>
    <t>Asesor III, Materia Educativa</t>
  </si>
  <si>
    <t>001-1271258-3</t>
  </si>
  <si>
    <t>2do Tte, P.N.</t>
  </si>
  <si>
    <t>EVANGELISTA DURAN INFANTE</t>
  </si>
  <si>
    <t>Asist. En materia de Educación</t>
  </si>
  <si>
    <t>Digitador Aseroria Educativa</t>
  </si>
  <si>
    <t>001-1184271-2</t>
  </si>
  <si>
    <t>JOSE LUIS ALBERTO,</t>
  </si>
  <si>
    <t>Chofer Asesor materia Educativa</t>
  </si>
  <si>
    <t>Chofer III, Asesoria Educativa</t>
  </si>
  <si>
    <t>001-1792621-2</t>
  </si>
  <si>
    <t>MONTO</t>
  </si>
  <si>
    <t>DOCTRINA POLICIAL</t>
  </si>
  <si>
    <t xml:space="preserve"> D´OLEO, LIC.JOSE</t>
  </si>
  <si>
    <t>Encargado Doctrina Pocial</t>
  </si>
  <si>
    <t>Sub Enc. Dpto I Doctrina Policial</t>
  </si>
  <si>
    <t>001-1183866-0</t>
  </si>
  <si>
    <t xml:space="preserve">LIC. MILTON E. VARGAS PEREZ, </t>
  </si>
  <si>
    <t>Soporte Encargado Doctrina Policial</t>
  </si>
  <si>
    <t>Digitador Doctrina Policial</t>
  </si>
  <si>
    <t>043-0004321-5</t>
  </si>
  <si>
    <t>Sgto. Mayor</t>
  </si>
  <si>
    <t>PEDRO LUIS REYES CUEVAS,</t>
  </si>
  <si>
    <t>Digitador Depto. Doctrina Policial</t>
  </si>
  <si>
    <t>223-0031987-2</t>
  </si>
  <si>
    <t>INPECTORIA</t>
  </si>
  <si>
    <t>Cabo, P.N.</t>
  </si>
  <si>
    <t xml:space="preserve">JOSE MERCEDES DE LOS SANTOS BAEZ, </t>
  </si>
  <si>
    <t>Escribiente Inspector Adjunto</t>
  </si>
  <si>
    <t>Digitador Inspectoria</t>
  </si>
  <si>
    <t>002-0153197-7</t>
  </si>
  <si>
    <t>RELACIONES PUBLICAS</t>
  </si>
  <si>
    <t>Asimilada, P.N.</t>
  </si>
  <si>
    <t>BELGICA SENEIDA CAPELLAN CONCEPCION</t>
  </si>
  <si>
    <t>Encargada de Relaciones Publicas</t>
  </si>
  <si>
    <t>Relacionador Publico</t>
  </si>
  <si>
    <t>001-1652630-2</t>
  </si>
  <si>
    <t xml:space="preserve">LISTADO DE LA VICE-RECTORIA INVESTIGACION Y EXTENCION </t>
  </si>
  <si>
    <t>DR. VICTOR BDO. CRUZ FABIAN,</t>
  </si>
  <si>
    <t>Vice-Rector Investigaciones y Extención</t>
  </si>
  <si>
    <t>Director de Area, Vice-Rectoria Inv. Y Ext</t>
  </si>
  <si>
    <t>001-1184184-7</t>
  </si>
  <si>
    <t>LICDA. MAGNIELY GARCIA PEÑA, P.N.</t>
  </si>
  <si>
    <t>Ayudante Vice-Rector Inv. Y Ext.</t>
  </si>
  <si>
    <t>Ayudante I, Vice-Rectoria Inv y Ext</t>
  </si>
  <si>
    <t>058-0029657-5</t>
  </si>
  <si>
    <t>KATIA A. MOQUETE CASTILLO, P.N.</t>
  </si>
  <si>
    <t>Digitadora de Investigacion y Extencion</t>
  </si>
  <si>
    <t>Digitador Vice-Rectoria Inv. Y Ext.</t>
  </si>
  <si>
    <t>077-0005552-3</t>
  </si>
  <si>
    <t>LISTADO DE LA VICE-RECTORIA ACADEMICA</t>
  </si>
  <si>
    <t>Asimilado</t>
  </si>
  <si>
    <t>PEGUERO MENTOR, LIC. RICARDO, P.N.</t>
  </si>
  <si>
    <t>Vice-Rector Acad.</t>
  </si>
  <si>
    <t>Director de Area, Vice-Rectoria Academica</t>
  </si>
  <si>
    <t>001-0166476-1</t>
  </si>
  <si>
    <t>LICDA. ROSA MARIA JIMENEZ ALCANTARA, P.N.</t>
  </si>
  <si>
    <t>Ayudante Vice-rector Academico</t>
  </si>
  <si>
    <t>Asist II Vice Rectoria Academia</t>
  </si>
  <si>
    <t>016-0015988-1</t>
  </si>
  <si>
    <t>EQUIPOS MOBILES DE CAPACITACION CONTINUADA (EMCAP)</t>
  </si>
  <si>
    <t>1er. Tte</t>
  </si>
  <si>
    <t>RAUL D. DOMINGUEZ FRANCO, P.N.</t>
  </si>
  <si>
    <t>Instructor EMCAP</t>
  </si>
  <si>
    <t>Instructor, EMCAP</t>
  </si>
  <si>
    <t>044-0022203-2</t>
  </si>
  <si>
    <t>HERNANDEZ ALCANTARA, MANUEL DE JESUS</t>
  </si>
  <si>
    <t>012-0083358-8</t>
  </si>
  <si>
    <t>RODRIGUEZ CEB, JOSE VINICIO</t>
  </si>
  <si>
    <t>Coordinador Regional de Areas EMCAP</t>
  </si>
  <si>
    <t>Cordinador de Area, EMCAP</t>
  </si>
  <si>
    <t>047-0183474-1</t>
  </si>
  <si>
    <t>MATEO FERRERAS, AGUSTIN O.</t>
  </si>
  <si>
    <t>001-0909008-4</t>
  </si>
  <si>
    <t>2do. Tte.</t>
  </si>
  <si>
    <t>RODRIGUEZ RODRIGUEZ, FRANCISCO D/J</t>
  </si>
  <si>
    <t xml:space="preserve">001-0959258-4 </t>
  </si>
  <si>
    <t>PEREZ CRUZ, ANGEL GENARO</t>
  </si>
  <si>
    <t xml:space="preserve">223-0011116-2 </t>
  </si>
  <si>
    <t>LUIS ANTONIO GUZMAN SORIANO, P.N.</t>
  </si>
  <si>
    <t>Coordinador EMCAP</t>
  </si>
  <si>
    <t>093-0044979-1</t>
  </si>
  <si>
    <t>NARCISO GOMEZ PEREZ, P.N.</t>
  </si>
  <si>
    <t>002-0086672-1</t>
  </si>
  <si>
    <t>SANTANA RAMIREZ, JUAN ALBERTO., P.N.</t>
  </si>
  <si>
    <t>138-0000646-5</t>
  </si>
  <si>
    <t>RICHARD JACOBO POLANCO, P.N.</t>
  </si>
  <si>
    <t>034-0043663-4</t>
  </si>
  <si>
    <t>DANIEL PEÑA DELGADO, P.N.</t>
  </si>
  <si>
    <t>001-1326298-4</t>
  </si>
  <si>
    <t>MEJIA MEJIA, JOSE ABRAHAN</t>
  </si>
  <si>
    <t xml:space="preserve">031-0375629-6 </t>
  </si>
  <si>
    <t>EDUARDO PIO DE LOS SANTOS, P.N.</t>
  </si>
  <si>
    <t>Chofer Minibus</t>
  </si>
  <si>
    <t>Chofer III EMCAP</t>
  </si>
  <si>
    <t>223-0065711-5</t>
  </si>
  <si>
    <t>Sargento</t>
  </si>
  <si>
    <t>AMEZQUITA CONSUEGRA, AMAURIS</t>
  </si>
  <si>
    <t>039-0022493-6</t>
  </si>
  <si>
    <t>ANGEL DARIO PEREZ DE LOS SANTOS, P.N.</t>
  </si>
  <si>
    <t>018-0063316-4</t>
  </si>
  <si>
    <t>MIGUEL SEGURA LUGO</t>
  </si>
  <si>
    <t>Ayudante I, EMCAP</t>
  </si>
  <si>
    <t>018-0051437-2</t>
  </si>
  <si>
    <t>ISORYS MARGARITA BRETON ESPINAL, P.N.</t>
  </si>
  <si>
    <t>054-0076454-3</t>
  </si>
  <si>
    <t>Raso</t>
  </si>
  <si>
    <t>FRANK ADONIS FELIZ GARCIA, P.N.</t>
  </si>
  <si>
    <t>001-1148635-3</t>
  </si>
  <si>
    <t>LISTADO DE LA OFICINA PROCEDIMIENTO</t>
  </si>
  <si>
    <t>Capitan</t>
  </si>
  <si>
    <t>MARIA ISABEL ESPINAL, P.N.</t>
  </si>
  <si>
    <t>Encargada de Procedimiento</t>
  </si>
  <si>
    <t>Encda. Seccion ADM de Procedimiento</t>
  </si>
  <si>
    <t>001-1703462-9</t>
  </si>
  <si>
    <t>VICTOR RAMON FERNANDEZ VALDEZ, P.N.</t>
  </si>
  <si>
    <t>Mensajero Procedimiento</t>
  </si>
  <si>
    <t>Mensajero Externo Procedemiento</t>
  </si>
  <si>
    <t>001-1330606-2</t>
  </si>
  <si>
    <t>BRITO OVIEDO, MARY GABY</t>
  </si>
  <si>
    <t>Coordinadora de Cursos</t>
  </si>
  <si>
    <t>Tecnico Archivista Procediemiento</t>
  </si>
  <si>
    <t>001-1773082-0</t>
  </si>
  <si>
    <t xml:space="preserve">Cabo, </t>
  </si>
  <si>
    <t xml:space="preserve">MINDALIA ALCANTARA GALVAN, </t>
  </si>
  <si>
    <t>Archivista</t>
  </si>
  <si>
    <t>010-0096955-8</t>
  </si>
  <si>
    <t>DULCIGELY SANTANA DIAZ, P.N.</t>
  </si>
  <si>
    <t>Digitadora Procedimiento</t>
  </si>
  <si>
    <t>Digitador Procedimiento</t>
  </si>
  <si>
    <t>138-0004841-8</t>
  </si>
  <si>
    <t>MARGARITA M CASTILLO VARGAS, P.N.</t>
  </si>
  <si>
    <t>001-1878762-1</t>
  </si>
  <si>
    <t>SUB-DIRECCION DESARROLLO HUMANO</t>
  </si>
  <si>
    <t>1er. Tte., P.N.</t>
  </si>
  <si>
    <t>ENCARNACION, KENDRY ANTONIO</t>
  </si>
  <si>
    <t>Ayudante</t>
  </si>
  <si>
    <t>Tecnico RR.HH, IPE</t>
  </si>
  <si>
    <t>001-1709279-1</t>
  </si>
  <si>
    <t>ANDRES MENDEZ DECENA</t>
  </si>
  <si>
    <t>Digitador</t>
  </si>
  <si>
    <t>Digitador Sub Direccion Desarrollo Hum</t>
  </si>
  <si>
    <t>022-0030867-0</t>
  </si>
  <si>
    <t>Raso,</t>
  </si>
  <si>
    <t>ROSINEL CARELA MORILLO, P.N.</t>
  </si>
  <si>
    <t>Servicios en los parqueos</t>
  </si>
  <si>
    <t>Guardia Interior, IPE</t>
  </si>
  <si>
    <t>011-0043053-5</t>
  </si>
  <si>
    <t>LISTADO DE LA OFICINA REGISTRO Y ADMISION</t>
  </si>
  <si>
    <t>EUGENIO MONTERO, FRANCIA NURYS, P.N.</t>
  </si>
  <si>
    <t>Auxiliar de Registro</t>
  </si>
  <si>
    <t xml:space="preserve"> Auxiliar de Registro, IPE</t>
  </si>
  <si>
    <t>016-0013973-5</t>
  </si>
  <si>
    <t>Cabo</t>
  </si>
  <si>
    <t>SANTANA MESA, LUIS MAINARDY, P.N.</t>
  </si>
  <si>
    <t>076-0009147-9</t>
  </si>
  <si>
    <t>Asimiliado</t>
  </si>
  <si>
    <t>MORILLO ENCARNACIÓN, LIC. RUFINO, P.N.</t>
  </si>
  <si>
    <t>Enc. De Registro</t>
  </si>
  <si>
    <t xml:space="preserve"> Enc. de Seccion Adm de Registro</t>
  </si>
  <si>
    <t>001-1314230-1</t>
  </si>
  <si>
    <t>Tte. Coronel</t>
  </si>
  <si>
    <t>LIC. CRISTINO TAVAREZ PEREZ, P.N.</t>
  </si>
  <si>
    <t>Director Administrativo y Financiero</t>
  </si>
  <si>
    <t>Director Administristrativo y Financiero</t>
  </si>
  <si>
    <t>001-1185649-8</t>
  </si>
  <si>
    <t>CORPORAN CORPORAN, ANA T., P.N.</t>
  </si>
  <si>
    <t>Encargada de Contabilidad</t>
  </si>
  <si>
    <t>Enc. Dpto II Contabilidad</t>
  </si>
  <si>
    <t>002-0031556-2</t>
  </si>
  <si>
    <t>ELVIS MANUEL FIGUEROA PEÑA</t>
  </si>
  <si>
    <t>Encargado de Nomina</t>
  </si>
  <si>
    <t>Enc. Dpto II Sueldos</t>
  </si>
  <si>
    <t>001-1788774-5</t>
  </si>
  <si>
    <t>Sgto. Mr.,</t>
  </si>
  <si>
    <t>RAMON GUSTAVO CEDEÑO REYES, P.N.</t>
  </si>
  <si>
    <t>Auxiliar de Contabilidad</t>
  </si>
  <si>
    <t>Ayudante I Contabilidad</t>
  </si>
  <si>
    <t>001-1409743-9</t>
  </si>
  <si>
    <t>PAREDES ROSA, CLARIDANNIA, P.N.</t>
  </si>
  <si>
    <t>Encargada Deposito 1era. Y 2da. Clase</t>
  </si>
  <si>
    <t>Enc Division ADM Deposito 1ra y 2da</t>
  </si>
  <si>
    <t>224-0038590-6</t>
  </si>
  <si>
    <t>SANTIAGO VALENZUELA TAVERAS, P.N.</t>
  </si>
  <si>
    <t>Mensjero Gerencia Financiera</t>
  </si>
  <si>
    <t>Tecnico de Contabilidad</t>
  </si>
  <si>
    <t>402-2692633-1</t>
  </si>
  <si>
    <t>Asimilado, P.N.</t>
  </si>
  <si>
    <t>ROSENDO CABRAL ALCANTARA</t>
  </si>
  <si>
    <t>Plomero</t>
  </si>
  <si>
    <t>Tecnico de Plomeria</t>
  </si>
  <si>
    <t>016-0016293-5</t>
  </si>
  <si>
    <t>REGINA DIAZ MARTINEZ,</t>
  </si>
  <si>
    <t>082-0024984-8</t>
  </si>
  <si>
    <t>JOSE MIGUEL LEBRON ALCANTARA, P.N.</t>
  </si>
  <si>
    <t>Tecnico Refrigeracion</t>
  </si>
  <si>
    <t>001-0980299-1</t>
  </si>
  <si>
    <t>LOGISTICA</t>
  </si>
  <si>
    <t>Capitan, P.N.</t>
  </si>
  <si>
    <t>LIC. CESAR ANT. ROSARIO DIAZ</t>
  </si>
  <si>
    <t>Encargado de Logistica a nivel General</t>
  </si>
  <si>
    <t>Enc. de Division ADM Logistica</t>
  </si>
  <si>
    <t>001-0199325-1</t>
  </si>
  <si>
    <t>PAULINO PEREZ, JACINTO</t>
  </si>
  <si>
    <t xml:space="preserve">Encargado de Activos Fijos </t>
  </si>
  <si>
    <t>Coordinadora de Area Logistica</t>
  </si>
  <si>
    <t>001-1350962-4</t>
  </si>
  <si>
    <t>MANTENIMIENTO GENERAL</t>
  </si>
  <si>
    <t>Sargento, P.N.</t>
  </si>
  <si>
    <t>FABIO CABRERA SAMORA</t>
  </si>
  <si>
    <t>Mantenimiento</t>
  </si>
  <si>
    <t>Conserje, IPE</t>
  </si>
  <si>
    <t>001-1282609-4</t>
  </si>
  <si>
    <t>LISTADO DE LA ESCUELA DE INVESTIGACIONES CRIMINALES, P. N.</t>
  </si>
  <si>
    <t>BALBUENA ALVAREZ, LIC. MIGUEL ALB.</t>
  </si>
  <si>
    <t>Director Esc. Inv. Crim.</t>
  </si>
  <si>
    <t>Director Esc. Invest. Criminales</t>
  </si>
  <si>
    <t>060-0010709-1</t>
  </si>
  <si>
    <t>Mayor</t>
  </si>
  <si>
    <t>ROBERTO L. GARCIA, P.N.</t>
  </si>
  <si>
    <t>Sub-Director Esc. Inv. Crim.</t>
  </si>
  <si>
    <t>Enc. de Division Entrenamiento Esc. Inv.</t>
  </si>
  <si>
    <t>001-1577441-6</t>
  </si>
  <si>
    <t>1er. Tte.</t>
  </si>
  <si>
    <t>REYNOSO JHONSON, MARLENE C., P.N.</t>
  </si>
  <si>
    <t>Enc. Seccion Adm Registro Esc. Inv.</t>
  </si>
  <si>
    <t>001-1479683-2</t>
  </si>
  <si>
    <t>Sgto., P.N.</t>
  </si>
  <si>
    <t>FREDDY DE LA CRUZ RAMIREZ</t>
  </si>
  <si>
    <t>Digitador, EIC</t>
  </si>
  <si>
    <t>Digitador Esc. Investigaciones Criminales</t>
  </si>
  <si>
    <t>225-0017024-0</t>
  </si>
  <si>
    <t>WALDO MANZUETA DE LA CRUZ, P.N .</t>
  </si>
  <si>
    <t>402-2126015-7</t>
  </si>
  <si>
    <t>DIRECTOR DE LA ACADEMIA PARA CADETES DOS DE MARZO</t>
  </si>
  <si>
    <t>Gral. Brigada, P.N.</t>
  </si>
  <si>
    <t>EDUARDO ALBERTO THEN</t>
  </si>
  <si>
    <t>Director Esc. Para Cadetes 2 Marzo</t>
  </si>
  <si>
    <t>Director Area Academia Para Cadetes</t>
  </si>
  <si>
    <t>001-1261449-0</t>
  </si>
  <si>
    <t>RAMON AZCONA REYES</t>
  </si>
  <si>
    <t>Sub Director de Area, Esc. Para Cadetes</t>
  </si>
  <si>
    <t>Sub Director de Area, Academia Para Cadetes</t>
  </si>
  <si>
    <t>031-0300189-1</t>
  </si>
  <si>
    <t>JORGE LANDETA ESTRELLA</t>
  </si>
  <si>
    <t>Ayudante II, Dir Esc. Para Cadetes</t>
  </si>
  <si>
    <t>Ayudante II, Dir Academia Para Cadetes</t>
  </si>
  <si>
    <t>054-0086681-9</t>
  </si>
  <si>
    <t xml:space="preserve">Mayor, </t>
  </si>
  <si>
    <t>JULIO  E. VALENZUELA PEÑA, P.N.</t>
  </si>
  <si>
    <t>Comandante Cuerpo Cadetes</t>
  </si>
  <si>
    <t>Inspector Regional Academia Para Cadetes</t>
  </si>
  <si>
    <t>012-0068996-4</t>
  </si>
  <si>
    <t>Mayor, P.N.</t>
  </si>
  <si>
    <t>JOSE D. SUAREZ BURGOS</t>
  </si>
  <si>
    <t>Division ADM Cuerpo de Cadetes</t>
  </si>
  <si>
    <t>095-0001446-0</t>
  </si>
  <si>
    <t xml:space="preserve">WANDER ALCANTARA SUERO, </t>
  </si>
  <si>
    <t>Coord. Adj. RR.HH., Academia 2 de marzo</t>
  </si>
  <si>
    <t>Coordinador de Area, Acad. Cadetes</t>
  </si>
  <si>
    <t>019-0016547-1</t>
  </si>
  <si>
    <t>DE LA CRUZ RAMIREZ, ADRIANO</t>
  </si>
  <si>
    <t>Instructor Academia 2 de marzo</t>
  </si>
  <si>
    <t>Instructor Academia Para Cadetes</t>
  </si>
  <si>
    <t xml:space="preserve">012-0088777-4 </t>
  </si>
  <si>
    <t xml:space="preserve">Sgto. Mayor </t>
  </si>
  <si>
    <t>FRANCO GALAN, FRANCISCO, P.N.</t>
  </si>
  <si>
    <t>Fotografo</t>
  </si>
  <si>
    <t>Fotografo, Academia Para Cadetes</t>
  </si>
  <si>
    <t>001-1062291-7</t>
  </si>
  <si>
    <t xml:space="preserve">JOSE LUIS LACHAPEL AMADOR, </t>
  </si>
  <si>
    <t>Chofer 2 de Marzo</t>
  </si>
  <si>
    <t>Chofer III Director Academia Para Cadetes</t>
  </si>
  <si>
    <t>003-0088171-1</t>
  </si>
  <si>
    <t>FUENTE OZUNA, SANTIAGO F.</t>
  </si>
  <si>
    <t>Chofer III Sub Director Academia Para Cadetes</t>
  </si>
  <si>
    <t>001-0361445-9</t>
  </si>
  <si>
    <t>DIONICIO D LOS SANTOS, CHARLI, P.N.</t>
  </si>
  <si>
    <t>Ayudante del  Director 2 de Marzo</t>
  </si>
  <si>
    <t>Ayudante I Director Academia Para Cadetes</t>
  </si>
  <si>
    <t>002-0140214-6</t>
  </si>
  <si>
    <t>SERGIO JIMENEZ LORENZO</t>
  </si>
  <si>
    <t>Digitador Esc. Para Cadetes 2 Marzo</t>
  </si>
  <si>
    <t>Digitador Academia Para Cadetes</t>
  </si>
  <si>
    <t>002-0136642-4</t>
  </si>
  <si>
    <t>JOSE DE LOS SANTOS GARCIA DE LA CRUZ, P.N.</t>
  </si>
  <si>
    <t>001-0710048-9</t>
  </si>
  <si>
    <t>MIGUEL A. PUENTE MILIANO, P.N,.</t>
  </si>
  <si>
    <t>Mensajero 2 de Marzo</t>
  </si>
  <si>
    <t>Mensajero Externos Academia Cadetes</t>
  </si>
  <si>
    <t>002-0133464-6</t>
  </si>
  <si>
    <t xml:space="preserve">FRANK LUIS BAUTISTA LORENZO, </t>
  </si>
  <si>
    <t>Camarero</t>
  </si>
  <si>
    <t>Camarero Academia para Cadetes</t>
  </si>
  <si>
    <t>402-2409419-9</t>
  </si>
  <si>
    <t>ARIEL MONTERO MORETA, P.N.</t>
  </si>
  <si>
    <t>Digitador Academia 2 de marzo</t>
  </si>
  <si>
    <t>002-0161732-1</t>
  </si>
  <si>
    <t>LISTADO DE COCINERA ACADEMIA 2 DE MARZO</t>
  </si>
  <si>
    <t>MARTINEZ DE LOS SANTOS, REBECA, P.N.</t>
  </si>
  <si>
    <t>Encargada de Cocina</t>
  </si>
  <si>
    <t>Encda de Division ADM Cocina Cadetes</t>
  </si>
  <si>
    <t>002-0068061-9</t>
  </si>
  <si>
    <t>1er. Teniente</t>
  </si>
  <si>
    <t>MENDOZA SUERO, MINOLY, P.N.</t>
  </si>
  <si>
    <t>002-0095880-9</t>
  </si>
  <si>
    <t>ALCANTARA TIBURCIO, FRANKLIN, P.N.</t>
  </si>
  <si>
    <t>Camarero del Cuerpo de Cadete.</t>
  </si>
  <si>
    <t>002-0122054-8</t>
  </si>
  <si>
    <t>MORBAN MATEO ANA CELIA, P.N.</t>
  </si>
  <si>
    <t>Cocinera</t>
  </si>
  <si>
    <t>Cocinera Academia para Cadetes</t>
  </si>
  <si>
    <t>002-0083504-9</t>
  </si>
  <si>
    <t>MATEO, ROSALINA, P.N.</t>
  </si>
  <si>
    <t>002-0087558-1</t>
  </si>
  <si>
    <t>ROMERO ZABALA, MODESTA, P.N.</t>
  </si>
  <si>
    <t>002-0083574-2</t>
  </si>
  <si>
    <t>BREA DE LOS SANTOS CANDIDA, P.N.</t>
  </si>
  <si>
    <t>002-0126257-3</t>
  </si>
  <si>
    <t>ZABALA RODRIGUEZ, ANDREA, P.N.</t>
  </si>
  <si>
    <t xml:space="preserve">Camarera </t>
  </si>
  <si>
    <t>Camarera Academia para Cadetes</t>
  </si>
  <si>
    <t>002-0083583-3</t>
  </si>
  <si>
    <t>ARAUJO JIMENEZ, ROSAURA, P.N.</t>
  </si>
  <si>
    <t>Cocinara</t>
  </si>
  <si>
    <t>002-0055873-2</t>
  </si>
  <si>
    <t>DE LOS SANTOS BREA, ESTEVAN, P.N.</t>
  </si>
  <si>
    <t>Almacen de Alimentos</t>
  </si>
  <si>
    <t>Axilicar de Almacen y Sumistros Academia para Cadetes</t>
  </si>
  <si>
    <t>002-0123911-8</t>
  </si>
  <si>
    <t>MELENDEZ ARIAS, CARLOS, P.N.</t>
  </si>
  <si>
    <t>002-0144508-7</t>
  </si>
  <si>
    <t>GERMAN CARO, SALVADOR, P.N.</t>
  </si>
  <si>
    <t>002-0120723-0</t>
  </si>
  <si>
    <t>ALIES NINA, NOEMI M, P.N.</t>
  </si>
  <si>
    <t>002-0038382-6</t>
  </si>
  <si>
    <t>BREA FLORENTINO, ALBA BERENICE</t>
  </si>
  <si>
    <t>Cocinera acad. 2 de marzo</t>
  </si>
  <si>
    <t>001-1644236-9</t>
  </si>
  <si>
    <t>Asimilada</t>
  </si>
  <si>
    <t>DE LOS ANGELES CORDERO, MARIE</t>
  </si>
  <si>
    <t>002-0164956-3</t>
  </si>
  <si>
    <t>CARMEN LUISA BEATO MORVAN</t>
  </si>
  <si>
    <t>002-0119496-6</t>
  </si>
  <si>
    <t>MEJIA MENDEZ, MAYRA, P.N.</t>
  </si>
  <si>
    <t>002-0067885-2</t>
  </si>
  <si>
    <t>MARTINEZ DE LOS SANTOS, MARGARITA, P.N.</t>
  </si>
  <si>
    <t>002-0067829-0</t>
  </si>
  <si>
    <t>ARIAS TURBI, JUSTINA, P.N.</t>
  </si>
  <si>
    <t>001-1027458-6</t>
  </si>
  <si>
    <t>ROSARIO D/LOS SANTOS, SANTA, P.N.</t>
  </si>
  <si>
    <t>002-0068032-0</t>
  </si>
  <si>
    <t>Asimillada</t>
  </si>
  <si>
    <t>ZABALA RODRIGUEZ, ALEJANDRINA, P.N.</t>
  </si>
  <si>
    <t>002-0083627-8</t>
  </si>
  <si>
    <t>MATEO TAMAREZ, ANA HILDA, P.N.</t>
  </si>
  <si>
    <t>Limpieza Cocina</t>
  </si>
  <si>
    <t>002-0083418-2</t>
  </si>
  <si>
    <t>JOSE ALTAGRACIA CABRERA FERRERAS</t>
  </si>
  <si>
    <t>104-0019893-2</t>
  </si>
  <si>
    <t>ADAMES MARTINEZ, CANDIDA, P.N.</t>
  </si>
  <si>
    <t>068-0041118-0</t>
  </si>
  <si>
    <t>PERDOMO, GLORIA, P.N.</t>
  </si>
  <si>
    <t>002-0018967-8</t>
  </si>
  <si>
    <t>LISTADO DE PROFESORES ACADEMIA 2 DE MARZO</t>
  </si>
  <si>
    <t xml:space="preserve">Capitán Med. </t>
  </si>
  <si>
    <t>YIRDA PEGUERO REYES, P.N.</t>
  </si>
  <si>
    <t>Profesora y medico primeros auxilio</t>
  </si>
  <si>
    <t xml:space="preserve">Instructores Academia para Cadetes </t>
  </si>
  <si>
    <t>001-0564599-8</t>
  </si>
  <si>
    <t>RUTH E. SORIANO GUERRERO, P.N.</t>
  </si>
  <si>
    <t>Profesora</t>
  </si>
  <si>
    <t>002-0092514-7</t>
  </si>
  <si>
    <t>OLGA L. MARIA RENDILLE, P.N.</t>
  </si>
  <si>
    <t>Prof. Sociologia</t>
  </si>
  <si>
    <t>001-0081464-9</t>
  </si>
  <si>
    <t>FILOMENA CORPORAN CORPORAN, P.N.</t>
  </si>
  <si>
    <t>002-0011686-1</t>
  </si>
  <si>
    <t>OSCAR DEL CAMEN RODRIGUEZ, P.N.</t>
  </si>
  <si>
    <t>Profesor Ingles</t>
  </si>
  <si>
    <t>002-0088660-4</t>
  </si>
  <si>
    <t>MARGARITA CORPORAN CORPORAN, P.N.</t>
  </si>
  <si>
    <t>002-0011687-9</t>
  </si>
  <si>
    <t>ALCANTARA AQUINO, Dr. JOSE ANDRES, P.N.</t>
  </si>
  <si>
    <t>Profesor, 2 de Marzo</t>
  </si>
  <si>
    <t>012-0005716-2</t>
  </si>
  <si>
    <t>BREA MUÑOZ, OLGA MARGARITA, P.N.</t>
  </si>
  <si>
    <t>Profesor</t>
  </si>
  <si>
    <t>001-0064295-8</t>
  </si>
  <si>
    <t>Gral de Brig. ®</t>
  </si>
  <si>
    <t>Dr. DAGOBERTO GOMEZ CABRAL, P.N.</t>
  </si>
  <si>
    <t>Profesor Academia 2 de Marzo</t>
  </si>
  <si>
    <t>001-1183767-0</t>
  </si>
  <si>
    <t>Mayor ®</t>
  </si>
  <si>
    <t>ONESIMO NIN FERRERAS, P.N.</t>
  </si>
  <si>
    <t>001-1188822-8</t>
  </si>
  <si>
    <t>LIC. RUBEN ALMONTE MORROBEL, P.N.</t>
  </si>
  <si>
    <t>001-1282741-5</t>
  </si>
  <si>
    <t>ING. MANUEL DE JS. MATOS REYES, P.N.</t>
  </si>
  <si>
    <t>001-1344034-1</t>
  </si>
  <si>
    <t>LISTADO DE INSTRUCTORES ACADEMIA 2 DE MARZO</t>
  </si>
  <si>
    <t>BASILIA BAEZ BAEZ.</t>
  </si>
  <si>
    <t>Instructora Acad. 2 de Marzo</t>
  </si>
  <si>
    <t>001-0276469-3</t>
  </si>
  <si>
    <t>JOSE LUCIANO SANCHEZ,</t>
  </si>
  <si>
    <t>Instructor</t>
  </si>
  <si>
    <t>001-1764583-8</t>
  </si>
  <si>
    <t xml:space="preserve">LUIS ALCANTARA CASTILLO, </t>
  </si>
  <si>
    <t>002-0156604-9</t>
  </si>
  <si>
    <t>ACOSTA RODRIGUEZ, ANGEL D., P.N.</t>
  </si>
  <si>
    <t>Instructor Basketball</t>
  </si>
  <si>
    <t>001-1187479-8</t>
  </si>
  <si>
    <t xml:space="preserve">MELVIN CASTRO DECENA, </t>
  </si>
  <si>
    <t>223-0072391-7</t>
  </si>
  <si>
    <t>FELIX DIAZ RODRIGUEZ</t>
  </si>
  <si>
    <t>011-0035189-7</t>
  </si>
  <si>
    <t>KLEVEL JOSE RAMIREZ BATISTA</t>
  </si>
  <si>
    <t>010-0080177-7</t>
  </si>
  <si>
    <t>LENNY DE LOS SANTOS ROSARIO, P.N.</t>
  </si>
  <si>
    <t>012-0104116-5</t>
  </si>
  <si>
    <t>BENITEZ EUSEBIO, ALEJANDRO, P.N.</t>
  </si>
  <si>
    <t>226-0014399-8</t>
  </si>
  <si>
    <t xml:space="preserve">MELI BENS TEJADA, </t>
  </si>
  <si>
    <t>002-0171057-1</t>
  </si>
  <si>
    <t>2do. Tte, P.N.</t>
  </si>
  <si>
    <t>MELVIN HUGO QUEZADA</t>
  </si>
  <si>
    <t>031-0556087-1</t>
  </si>
  <si>
    <t>DE LEON MATEO, ANTONIA</t>
  </si>
  <si>
    <t>402-2044968-6</t>
  </si>
  <si>
    <t>RITA ALCANTARA SANTIAGO, P.N.</t>
  </si>
  <si>
    <t>093-0055999-5</t>
  </si>
  <si>
    <t>2do. Tte. ®</t>
  </si>
  <si>
    <t>CASTELLANOS VARGAS, JOSE RAMON, P.N.</t>
  </si>
  <si>
    <t>Enc. Baloncesto</t>
  </si>
  <si>
    <t>001-1187475-6</t>
  </si>
  <si>
    <t>DIRECCION DE LA ESCUELA NACIONAL DE SEGURIDAD CIUDADANA</t>
  </si>
  <si>
    <t>EDDY FCO. PEREZ PERALTA, P.N.</t>
  </si>
  <si>
    <t>Director Esc. Nac. Seg. Ciudad.</t>
  </si>
  <si>
    <t>Director Escuela Nac. Seg. Ciudadana</t>
  </si>
  <si>
    <t>096-0017264-8</t>
  </si>
  <si>
    <t>Coronel ®</t>
  </si>
  <si>
    <t>GARCIA DELGADO, JUAN, P.N.</t>
  </si>
  <si>
    <t>Jefe de Estudios</t>
  </si>
  <si>
    <t>Coordinador de Area Esc. Nac. Seg. Ciudadana</t>
  </si>
  <si>
    <t>001-0925515-8</t>
  </si>
  <si>
    <t>Capitán</t>
  </si>
  <si>
    <t>VALENZUELA ROSARIO, ANIBAL, P.N.</t>
  </si>
  <si>
    <t>Ayudante del Director</t>
  </si>
  <si>
    <t>Ayudante I Dir. Esc. Nac. Seg. Ciudadana</t>
  </si>
  <si>
    <t>002-0095754-6</t>
  </si>
  <si>
    <t>BIENVENIDO PEREZ ROSARIO, P.N.</t>
  </si>
  <si>
    <t>Operador de Radio</t>
  </si>
  <si>
    <t>Tecnico de Redio Comunicación ENSC</t>
  </si>
  <si>
    <t>001-1184284-5</t>
  </si>
  <si>
    <t>FLORA MILAGROS VASQUEZ RODADO, P.N.</t>
  </si>
  <si>
    <t>Digitadora</t>
  </si>
  <si>
    <t>Digitador Esc. Nac. Seg. Ciudadana</t>
  </si>
  <si>
    <t>002-0095843-7</t>
  </si>
  <si>
    <t>YVAN CABRERA MENDEZ, P.N.</t>
  </si>
  <si>
    <t>Corneta Academia</t>
  </si>
  <si>
    <t>Guardia Interior Esc. Nac. Seg. Ciudada</t>
  </si>
  <si>
    <t>002-0138406-2</t>
  </si>
  <si>
    <t>MARIO DOBLE</t>
  </si>
  <si>
    <t>Chofer</t>
  </si>
  <si>
    <t>Chofer III Director Esc. Nac. Seg. Ciudada</t>
  </si>
  <si>
    <t>001-0691162-1</t>
  </si>
  <si>
    <t>Sgto. Mr., P.N.</t>
  </si>
  <si>
    <t>VICTOR GARCES DE LA ROSA</t>
  </si>
  <si>
    <t>Profesor Informatica, ENSC</t>
  </si>
  <si>
    <t>Instructor Esc. Nac. Seg. Ciudadana</t>
  </si>
  <si>
    <t>002-0015247-8</t>
  </si>
  <si>
    <t>Sgto. P.N.</t>
  </si>
  <si>
    <t>ANGEL G. SOTO LARA, P.N.</t>
  </si>
  <si>
    <t>Digitador, ENSC</t>
  </si>
  <si>
    <t>001-0098701-9</t>
  </si>
  <si>
    <t>JUAN ADELSO SOLIS PEREZ</t>
  </si>
  <si>
    <t>Enc. De Division</t>
  </si>
  <si>
    <t>Enc. De Division Registro ENSC</t>
  </si>
  <si>
    <t>001-0782411-2</t>
  </si>
  <si>
    <t>JAREN FILIS CONFESOR ASENCIO BRITO</t>
  </si>
  <si>
    <t>Digitador Inspector Adjunto ENSC</t>
  </si>
  <si>
    <t>402-2214448-3</t>
  </si>
  <si>
    <t>RUDDY E. LANTIGUA ESTEVEZ</t>
  </si>
  <si>
    <t>Digitador Jefe Estudios ENSC</t>
  </si>
  <si>
    <t>224-0025174-4</t>
  </si>
  <si>
    <t>WADYS RAMSES LARA FELIZ, P.N.</t>
  </si>
  <si>
    <t>Digitador ENSC</t>
  </si>
  <si>
    <t>002-0150496-6</t>
  </si>
  <si>
    <t xml:space="preserve">YUNIOR BDO. RODRIGUEZ GUTIERREZ, </t>
  </si>
  <si>
    <t>Chofer, ENSC</t>
  </si>
  <si>
    <t>402-2131539-9</t>
  </si>
  <si>
    <t>DIRECCION ESCUELA DE OFICIALES SUBALTERNOS</t>
  </si>
  <si>
    <t>CECILIO F. DELGADO AGRAMONTE</t>
  </si>
  <si>
    <t>Director Esc. Oficiales Subalternos</t>
  </si>
  <si>
    <t>Encargado de Division Esc. Ofic. Subalternos</t>
  </si>
  <si>
    <t>001-1275717-4</t>
  </si>
  <si>
    <t>JOSE MANUEL LUCIANO SORIANO</t>
  </si>
  <si>
    <t>Ayudante Del Director Esc. Ofic. Subalt.</t>
  </si>
  <si>
    <t>Ayudante I Enc. Div. Es. Ofic. Subalternos</t>
  </si>
  <si>
    <t>002-0123800-3</t>
  </si>
  <si>
    <t>HUASCAR J. PEREZ ARIAS, P.N.</t>
  </si>
  <si>
    <t>Jefe de Estudios Esc. Oficiales Subalternos</t>
  </si>
  <si>
    <t>Coordinador de Area Esc. Ofic. Subalternos</t>
  </si>
  <si>
    <t>001-1187116-6</t>
  </si>
  <si>
    <t>EDISON E. PEÑA GARCIA</t>
  </si>
  <si>
    <t>Instructor Esc. Oficinales Subalternos</t>
  </si>
  <si>
    <t>229-0012534-9</t>
  </si>
  <si>
    <t>INSTRUCTORES DE LA ESCUELA NACIONAL DE SEGURIDAD CIUDADANA</t>
  </si>
  <si>
    <t>RAMIREZ POLANCO, JOSE</t>
  </si>
  <si>
    <t>Instructor, Esc. Nac. Seg. Ciudadana</t>
  </si>
  <si>
    <t>093-0057433-3</t>
  </si>
  <si>
    <t>YOLANDA ROSARIO JACOBS</t>
  </si>
  <si>
    <t xml:space="preserve">Instructora </t>
  </si>
  <si>
    <t>001-1713708-3</t>
  </si>
  <si>
    <t>RODRIGUEZ GIL, CRISTIAN GUILLERMO,</t>
  </si>
  <si>
    <t>Instructor, ENSC</t>
  </si>
  <si>
    <t>093-0054733-9</t>
  </si>
  <si>
    <t>PEREZ RODRIGUEZ, MANRENIN</t>
  </si>
  <si>
    <t>Intructor</t>
  </si>
  <si>
    <t>001-1763626-6</t>
  </si>
  <si>
    <t xml:space="preserve">CONFESOR CEBALLOS DE LA ROSA, </t>
  </si>
  <si>
    <t>002-0160071-5</t>
  </si>
  <si>
    <t>MAGALY ASENCIO MARTE, P.N.</t>
  </si>
  <si>
    <t>Instructora, ENSC</t>
  </si>
  <si>
    <t>002-0037321-5</t>
  </si>
  <si>
    <t>DE LA CRUZ DIPRE, MAXIMO, P.N.</t>
  </si>
  <si>
    <t>Inst. Manejo de Vehiculo</t>
  </si>
  <si>
    <t>104-0016401-7</t>
  </si>
  <si>
    <t>ROSA DE JESUS, JHONNY WILTON, P.N.</t>
  </si>
  <si>
    <t>Facilitador Esc. Nac. Seg. Ciudadana</t>
  </si>
  <si>
    <t>001-0994277-1</t>
  </si>
  <si>
    <t>VIDAL UREÑA, OSCAR G.</t>
  </si>
  <si>
    <t>073-0014861-1</t>
  </si>
  <si>
    <t>RECIO FLORIAN, VICTOVEL</t>
  </si>
  <si>
    <t>077-0006482-2</t>
  </si>
  <si>
    <t>WILMAR DE LEON FIGUEREO</t>
  </si>
  <si>
    <t>002-0160360-2</t>
  </si>
  <si>
    <t xml:space="preserve">ELIZABETH GARCES CRISPIN, </t>
  </si>
  <si>
    <t>093-0055339-4</t>
  </si>
  <si>
    <t xml:space="preserve">JORGE MENDOZA, JUAN ANT. </t>
  </si>
  <si>
    <t>054-0123866-1</t>
  </si>
  <si>
    <t>CRUZ DE LA CRUZ, GERAL</t>
  </si>
  <si>
    <t>001-1832682-6</t>
  </si>
  <si>
    <t>MEREDES REYES, ALEXANDER</t>
  </si>
  <si>
    <t>138-0005558-7</t>
  </si>
  <si>
    <t>PICHARDO DE OLEO, JUAN MANUEL</t>
  </si>
  <si>
    <t>223-0118333-5</t>
  </si>
  <si>
    <t>ALCANTARA SANTIAGO, CARLOS ALBERTO</t>
  </si>
  <si>
    <t>001-1235645-3</t>
  </si>
  <si>
    <t>LUIS MIRELIS DE LA PAZ ASENCIO</t>
  </si>
  <si>
    <t>093-0057658-5</t>
  </si>
  <si>
    <t>CRUZ FRIAS, GERSON ARIEL</t>
  </si>
  <si>
    <t>002-0167940-4</t>
  </si>
  <si>
    <t>MONTERO MORILLO, ESTARLY</t>
  </si>
  <si>
    <t>093-0068229-2</t>
  </si>
  <si>
    <t>MEDINA MARTINEZ, OBEB JACOB</t>
  </si>
  <si>
    <t>223-0040586-1</t>
  </si>
  <si>
    <t>HENRY LEANDRO PIÑA DE LOS SANTOS</t>
  </si>
  <si>
    <t>223-0107150-6</t>
  </si>
  <si>
    <t>CUEVAS NOVAS, PAOLA, P.N.</t>
  </si>
  <si>
    <t>002-0168909-8</t>
  </si>
  <si>
    <t>PANIAGUA SOSA, YIRANDY, P.N.</t>
  </si>
  <si>
    <t>012-0104791-5</t>
  </si>
  <si>
    <t>LUZ ADANIS SAVIÑON PEREZ</t>
  </si>
  <si>
    <t>Instructora</t>
  </si>
  <si>
    <t>002-0096424-5</t>
  </si>
  <si>
    <t>GENAO CARPIO, CARLOS MANUEL</t>
  </si>
  <si>
    <t>Instructor ENSC</t>
  </si>
  <si>
    <t>402-2253804-9</t>
  </si>
  <si>
    <t>LINARES ENCARNACION, JOSE ALBERTO</t>
  </si>
  <si>
    <t>028-0107869-8</t>
  </si>
  <si>
    <t>PAREDES MUNDO, FRANCISCO JAVIER</t>
  </si>
  <si>
    <t>093-0073603-1</t>
  </si>
  <si>
    <t>PEÑALO BAUTISTA, JENZER</t>
  </si>
  <si>
    <t>093-0067123-8</t>
  </si>
  <si>
    <t>PEREZ PEREZ, LUIS ALEXIS</t>
  </si>
  <si>
    <t>223-0134777-3</t>
  </si>
  <si>
    <t>ALCANTARA CONTRERAS, AQUILES</t>
  </si>
  <si>
    <t>044-0022123-2</t>
  </si>
  <si>
    <t>MAÑON DE LA CRUZ, ANGELINE L.</t>
  </si>
  <si>
    <t>225-0049595-1</t>
  </si>
  <si>
    <t>FIGUEROA MONTERO, DEYFRI</t>
  </si>
  <si>
    <t>402-2000724-5</t>
  </si>
  <si>
    <t>ENYER CESPEDES SUAZO,</t>
  </si>
  <si>
    <t>093-0064547-1</t>
  </si>
  <si>
    <t>EVELIN MARIA ALMONTE</t>
  </si>
  <si>
    <t>001-1731500-2</t>
  </si>
  <si>
    <t>CARMEN LEYDA MARTINEZ LORENZO, P.N.</t>
  </si>
  <si>
    <t>002-0133674-0</t>
  </si>
  <si>
    <t>PEREZ POLANCO DOMINGO</t>
  </si>
  <si>
    <t>Chofer III Dir. Esc. Nac. Seg. Ciudadana</t>
  </si>
  <si>
    <t>104-0016527-9</t>
  </si>
  <si>
    <t>APRIL CRUZ CRUZ, P.N.</t>
  </si>
  <si>
    <t>093-0056576-0</t>
  </si>
  <si>
    <t>DE JESUS LORENZO, INDRI MARIA,</t>
  </si>
  <si>
    <t>002-0163255-1</t>
  </si>
  <si>
    <t>PANIAGUA DELGADO, AIRON MANUEL</t>
  </si>
  <si>
    <t>053-0045055-7</t>
  </si>
  <si>
    <t xml:space="preserve">Cabo </t>
  </si>
  <si>
    <t>MORENO BRITO, CANDY ESMERLY</t>
  </si>
  <si>
    <t>002-0171047-2</t>
  </si>
  <si>
    <t>EUSEBIO FIGUEROA, JULIO ANGEL</t>
  </si>
  <si>
    <t>228-0002459-2</t>
  </si>
  <si>
    <t>PEREZ CATANO, HECTOR STANLY</t>
  </si>
  <si>
    <t>402-2307936-5</t>
  </si>
  <si>
    <t>ALMONTE RAMIREZ, ROBERTO</t>
  </si>
  <si>
    <t>402-2296199-3</t>
  </si>
  <si>
    <t>CAMPUSANO RAMOS, STEPHANY</t>
  </si>
  <si>
    <t>093-0071323-8</t>
  </si>
  <si>
    <t>VALDEZ CRUZ, LUIS RAFAEL</t>
  </si>
  <si>
    <t>402-2149065-5</t>
  </si>
  <si>
    <t>ANDUJAR CORPORAN, EDWIN ALBERTO</t>
  </si>
  <si>
    <t>402-2199297-3</t>
  </si>
  <si>
    <t>DURAN DE LA CRUZ, ROSSLIVID</t>
  </si>
  <si>
    <t>402-2063949-2</t>
  </si>
  <si>
    <t>SANCHEZ MONTERO, KERVIS ENMMANUEL</t>
  </si>
  <si>
    <t>002-0165085-0</t>
  </si>
  <si>
    <t>ROMERLIN J. GARCIA BAUTISTA, P.N.</t>
  </si>
  <si>
    <t>402-2087310-9</t>
  </si>
  <si>
    <t>ESDRAS MONTERO DE LOS SANTOS,</t>
  </si>
  <si>
    <t>Instructor de Defensa Personal</t>
  </si>
  <si>
    <t>001-0807215-8</t>
  </si>
  <si>
    <t>LISTADO DE COCINERA ESCUELA NACIONAL SEGURIDAD CIUDADANA</t>
  </si>
  <si>
    <t>PEREZ SIERRA, RAFAEL</t>
  </si>
  <si>
    <t>Cocinero</t>
  </si>
  <si>
    <t>Cocinero Esc. Nac. Seg. Ciudadana</t>
  </si>
  <si>
    <t>002-0138091-2</t>
  </si>
  <si>
    <t>LOURDES BERNARDINA CASILLAS</t>
  </si>
  <si>
    <t>Cocinera Esc. Nac. Seg. Ciudadana</t>
  </si>
  <si>
    <t>002-0095861-9</t>
  </si>
  <si>
    <t>MANUEL ANDRES LABOUR ROSADO</t>
  </si>
  <si>
    <t xml:space="preserve">Enc. Mesa </t>
  </si>
  <si>
    <t>002-0117466-1</t>
  </si>
  <si>
    <t>PAREDES ROSARIO, MARIANA</t>
  </si>
  <si>
    <t>002-0067936-3</t>
  </si>
  <si>
    <t>LUGO TURBI, MARIA MATILDE</t>
  </si>
  <si>
    <t>002-0068126-0</t>
  </si>
  <si>
    <t>LUCAS PEREZ, YOLANDA</t>
  </si>
  <si>
    <t>002-0067423-2</t>
  </si>
  <si>
    <t>NUÑEZ ZAPATA, MARIA JOSEFINA</t>
  </si>
  <si>
    <t>002-0039559-8</t>
  </si>
  <si>
    <t>YOLY FUENTE GERMAN,</t>
  </si>
  <si>
    <t>Camarera</t>
  </si>
  <si>
    <t>Camarera Esc. Nac. Seg. Ciudadana</t>
  </si>
  <si>
    <t>002-0140617-0</t>
  </si>
  <si>
    <t>PAULA ZABALA RODRIGUEZ,</t>
  </si>
  <si>
    <t>002-0083562-2</t>
  </si>
  <si>
    <t>CAMPUSANO DE JESUS, DAMARIS</t>
  </si>
  <si>
    <t>002-0121058-0</t>
  </si>
  <si>
    <t>CUEVAS SUERO, RUTH ESTHER</t>
  </si>
  <si>
    <t>002-0097227-1</t>
  </si>
  <si>
    <t>MATEO REYES, NOLVIDA</t>
  </si>
  <si>
    <t>002-0157217-9</t>
  </si>
  <si>
    <t xml:space="preserve">GINELQUIS E. MONTAÑO DE LOS SANTOS, </t>
  </si>
  <si>
    <t>002-0093523-7</t>
  </si>
  <si>
    <t xml:space="preserve">DIMARIS RODRIGUEZ LARA, </t>
  </si>
  <si>
    <t>002-0157857-2</t>
  </si>
  <si>
    <t>ARGENI JAVIER MORBAN,</t>
  </si>
  <si>
    <t>002-0148623-0</t>
  </si>
  <si>
    <t>DE LOS SANTOS, BIENVENIDA</t>
  </si>
  <si>
    <t>104-0008997-4</t>
  </si>
  <si>
    <t>ESCUELA DE ENTRENAMIENTO POLICIAL CAPITAN ALMONTE ROJAS</t>
  </si>
  <si>
    <t>Tte. Cor. P.N</t>
  </si>
  <si>
    <t>CARRASCO BURDIERD, MAXIMO FCO</t>
  </si>
  <si>
    <t>Director Escuela Almonte Rojas</t>
  </si>
  <si>
    <t>Sub Comand. Dto. Esc. Cap. Almonte Rojas</t>
  </si>
  <si>
    <t>036-0039620-8</t>
  </si>
  <si>
    <t>DISLA LA HOZ, SEBASTIÁN</t>
  </si>
  <si>
    <t>Instructor Escuela E. Almonte Rojas</t>
  </si>
  <si>
    <t>Instructor Esc. Entren. Cap. Almonte Rojas</t>
  </si>
  <si>
    <t>037-0071011-8</t>
  </si>
  <si>
    <t>CARLOS ENRIQUE GARCIA DIAZ</t>
  </si>
  <si>
    <t>001-1184375-1</t>
  </si>
  <si>
    <t>LUIS A. RAMIREZ VARGAS</t>
  </si>
  <si>
    <t>047-0185354-3</t>
  </si>
  <si>
    <t xml:space="preserve">MARIA EUGENIA AGUASVIVAS MARTINEZ </t>
  </si>
  <si>
    <t>Coordinadora Escuela E. Almonte Rojas</t>
  </si>
  <si>
    <t>Coordinador de Area Esc. Entren. Cap. Almonte Rojas</t>
  </si>
  <si>
    <t>402-2427827-1</t>
  </si>
  <si>
    <t>FRANCIS ISLEIDY CARRASCO AZCONA</t>
  </si>
  <si>
    <t>Digitador Escuela Almonte Rojas</t>
  </si>
  <si>
    <t>Digitador Esc. Entren. Cap. Almonte Rojas</t>
  </si>
  <si>
    <t>402-2527076-4</t>
  </si>
  <si>
    <t>YEISI JOSE CHECO PERALTA</t>
  </si>
  <si>
    <t>Camarero Escuela Almonte Rojas</t>
  </si>
  <si>
    <t>Camarero Esc. Entren. Cap. Almonte Rojas</t>
  </si>
  <si>
    <t>036-0039701-6</t>
  </si>
  <si>
    <t>MELVIN ALBERTO CARRASCO AZCONA,</t>
  </si>
  <si>
    <t>Cocinero Escuela Almonte Rojas</t>
  </si>
  <si>
    <t>Cocinero Esc. Entren. Cap. Almonte Rojas</t>
  </si>
  <si>
    <t>402-2169530-3</t>
  </si>
  <si>
    <t>DIRECCION ESCUELA DE ENTRENAMIENTO POL. REG. NORTE</t>
  </si>
  <si>
    <t xml:space="preserve">JULIO  CESAR CAPELLAN FERNANDEZ, </t>
  </si>
  <si>
    <t>Sub-Dir. Esc. Reg. Norte</t>
  </si>
  <si>
    <t>Coordinador de Area Esc. Entren. Pol. Reg. Norte</t>
  </si>
  <si>
    <t>095-0013698-2</t>
  </si>
  <si>
    <t xml:space="preserve">MARIA VIRGEN DISLA POLANCO, </t>
  </si>
  <si>
    <t>Auxiliar Enlace Educación ERN</t>
  </si>
  <si>
    <t>Supervisora Esc. Entren. Pol. Reg. Norte</t>
  </si>
  <si>
    <t>086-0004681-0</t>
  </si>
  <si>
    <t>ESCUELA DE GRADUADOS</t>
  </si>
  <si>
    <t>DAMIAN ARIAS MATOS</t>
  </si>
  <si>
    <t>Director Escuela de Graduados</t>
  </si>
  <si>
    <t>001-1203025-9</t>
  </si>
  <si>
    <t>General ®</t>
  </si>
  <si>
    <t>SIMON EMILIO BAEZ GUERRERO, P.N.</t>
  </si>
  <si>
    <t>Jefe de Estudios, EG</t>
  </si>
  <si>
    <t>Coordinador de Area Escuela de Graduados</t>
  </si>
  <si>
    <t>001-1189348-3</t>
  </si>
  <si>
    <t>Tte. Cor., P.N.</t>
  </si>
  <si>
    <t>JOSE AMADO ACOSTA SENA, P.N.</t>
  </si>
  <si>
    <t>Sub-Dir. Escuela de Graduados</t>
  </si>
  <si>
    <t>Ayudante III Esc. De Graduados</t>
  </si>
  <si>
    <t>001-1183069-1</t>
  </si>
  <si>
    <t>LUIS MANUEL PIMENTEL MOJICA</t>
  </si>
  <si>
    <t>Coord. Adj. Recursos Hum. EG</t>
  </si>
  <si>
    <t>Tecnico Recursos Humanos Escuela de Graduados</t>
  </si>
  <si>
    <t>002-0095960-9</t>
  </si>
  <si>
    <t>Sgto MR, P.N.</t>
  </si>
  <si>
    <t>JULIO CESAR LIRIANO</t>
  </si>
  <si>
    <t>Programador</t>
  </si>
  <si>
    <t>Programandor Escuela de Graduados</t>
  </si>
  <si>
    <t>001-0932691-8</t>
  </si>
  <si>
    <t>FRANKLIN S. MENDEZ PEREZ</t>
  </si>
  <si>
    <t>Coordinador Avanzado B</t>
  </si>
  <si>
    <t>001-1187999-5</t>
  </si>
  <si>
    <t>GUILLERMO LOPEZ PEÑA, P.N.</t>
  </si>
  <si>
    <t>Tecnico en Refrigeracion</t>
  </si>
  <si>
    <t>Tecnico de Refrigeracion Escuela de Graduados</t>
  </si>
  <si>
    <t>001-1261377-3</t>
  </si>
  <si>
    <t>2do. Tte,, P.N.</t>
  </si>
  <si>
    <t>CRECENCIA DEL C. CALDERON, P.N.</t>
  </si>
  <si>
    <t>Archivista  Escuela de Graduados</t>
  </si>
  <si>
    <t>001-1184518-6</t>
  </si>
  <si>
    <t>FORTUNA CABRERA, LUIS R., P.N.</t>
  </si>
  <si>
    <t>Digitador de la Rutina</t>
  </si>
  <si>
    <t>Digitador Escuela de Graduados</t>
  </si>
  <si>
    <t>001-1547259-9</t>
  </si>
  <si>
    <t>FELIPE DE LA CRUZ CONTRERAS</t>
  </si>
  <si>
    <t>Digitador EG</t>
  </si>
  <si>
    <t>152-0000324-0</t>
  </si>
  <si>
    <t>BAEZ CUEVAS, BILLI JEISON, P.N.</t>
  </si>
  <si>
    <t>Mensajero, EG</t>
  </si>
  <si>
    <t>Mensajero Externo Escuela de Graduados</t>
  </si>
  <si>
    <t>225-0005275-2</t>
  </si>
  <si>
    <t>CLAUDIO ALFONZO CAINES</t>
  </si>
  <si>
    <t>Seguridad (parqueo EG)</t>
  </si>
  <si>
    <t>Guardia Interior Escuela de Graduados</t>
  </si>
  <si>
    <t>138-0002270-2</t>
  </si>
  <si>
    <t>EMILE ENOT, JEAN. P.N.</t>
  </si>
  <si>
    <t>Profesor, EG</t>
  </si>
  <si>
    <t>Instructor Escuela de Graduados</t>
  </si>
  <si>
    <t>001-1473099-7</t>
  </si>
  <si>
    <t>CALDERON DÍAZ, RAMÓN A., P.N.</t>
  </si>
  <si>
    <t>012-0004572-0</t>
  </si>
  <si>
    <t>PABLO JOSE  DISLA AQUINO</t>
  </si>
  <si>
    <t>Enc. Planta Electrica EG</t>
  </si>
  <si>
    <t>Tecnico de Planta Electrica Escuela de Graduados</t>
  </si>
  <si>
    <t>001-1351896-3</t>
  </si>
  <si>
    <t>COCINA ESCUELA DE GRADUADOS</t>
  </si>
  <si>
    <t>Tte. Cor.</t>
  </si>
  <si>
    <t>FERNANDEZ SANCHEZ, Lic. CARLOS ML P.N.</t>
  </si>
  <si>
    <t>Enc. Cocina</t>
  </si>
  <si>
    <t>Enc de Division ADM Cicina Esc. Graduados</t>
  </si>
  <si>
    <t>068-0036587-3</t>
  </si>
  <si>
    <t>LUIS E. MISTER SANTOS, P.N.</t>
  </si>
  <si>
    <t>Camarero Escuela de Graduados</t>
  </si>
  <si>
    <t>001-1354429-0</t>
  </si>
  <si>
    <t>LUCIANO GERMAN, ADRIANO, P.N.</t>
  </si>
  <si>
    <t>Comarero</t>
  </si>
  <si>
    <t>001-1122707-0</t>
  </si>
  <si>
    <t>SANCHEZ ADAMES, FELIX AUGUSTO</t>
  </si>
  <si>
    <t>225-0035302-8</t>
  </si>
  <si>
    <t>ADHAMES FLETE, ANDRES</t>
  </si>
  <si>
    <t>001-1875719-4</t>
  </si>
  <si>
    <t>YOSCAR S. SOLIS JAVIER</t>
  </si>
  <si>
    <t>Cocinero Escuela de Graduados</t>
  </si>
  <si>
    <t>402-2131193-5</t>
  </si>
  <si>
    <t>REALIZANDO CURSO FUERZAS ARMADAS</t>
  </si>
  <si>
    <t>PERDOMO LOPEZ, CARLOS ALEXIS</t>
  </si>
  <si>
    <t>Especialidad en Geopolitica</t>
  </si>
  <si>
    <t>018-0045735-8</t>
  </si>
  <si>
    <t>FRANCISCO ALB. COLON PEREZ</t>
  </si>
  <si>
    <t>Maestria Seguridad y Defensa</t>
  </si>
  <si>
    <t>001-1296948-0</t>
  </si>
  <si>
    <t>DIPLOMADO COMANDO Y OPERACIONES</t>
  </si>
  <si>
    <t>FRIAS CANDELARIO, MATIAS</t>
  </si>
  <si>
    <t>Diplomado Comando y Oper.</t>
  </si>
  <si>
    <t>001-1185795-9</t>
  </si>
  <si>
    <t>CARLOS MIGUEL HOLGUIN THEN</t>
  </si>
  <si>
    <t>001-1184344-7</t>
  </si>
  <si>
    <t xml:space="preserve">ELOY TRINIDAD LORA </t>
  </si>
  <si>
    <t>027-0026320-1</t>
  </si>
  <si>
    <t>MARTE ALMONTE, ING. KELVIN R.</t>
  </si>
  <si>
    <t>040-0009238-9</t>
  </si>
  <si>
    <t>RAFAEL ROSA RAMIREZ</t>
  </si>
  <si>
    <t>001-1186670-3</t>
  </si>
  <si>
    <t>FABIAN MARTE, RAMON</t>
  </si>
  <si>
    <t>005-0034100-3</t>
  </si>
  <si>
    <t>CLAUDIO V. RICART CRUZ</t>
  </si>
  <si>
    <t>001-1185975-7</t>
  </si>
  <si>
    <t>NUÑEZ MERETTE PAULINO, LIC. EDWARD A.</t>
  </si>
  <si>
    <t>001-1187403-8</t>
  </si>
  <si>
    <t>PAREDES PEREZ, LIC. JOSE L.</t>
  </si>
  <si>
    <t>001-1188248-6</t>
  </si>
  <si>
    <t>ROSARIO TIRADO, LIC. JUSTO ANT.</t>
  </si>
  <si>
    <t>001-1044840-4</t>
  </si>
  <si>
    <t>SUERO MORALES, LEONEL</t>
  </si>
  <si>
    <t>049-0064397-6</t>
  </si>
  <si>
    <t>AVANZADO PARA OFICIALES SUPERIORES (A)</t>
  </si>
  <si>
    <t>ALCANTARA SANTANA, TOMAS E.</t>
  </si>
  <si>
    <t>Curso Avanzado para Ofic. Sup.</t>
  </si>
  <si>
    <t>001-1183340-6</t>
  </si>
  <si>
    <t>GARCIA LEBRON, TOMAS</t>
  </si>
  <si>
    <t>001-1189432-5</t>
  </si>
  <si>
    <t>LORA JIMENEZ, CARLOS J.</t>
  </si>
  <si>
    <t>001-1321010-8</t>
  </si>
  <si>
    <t>DOROTEO, LIC. FELIPE V.</t>
  </si>
  <si>
    <t>001-1187255-2</t>
  </si>
  <si>
    <t>5</t>
  </si>
  <si>
    <t>ESTEVEZ CONTRERAS, LIC. FRANKLIN A.</t>
  </si>
  <si>
    <t>001-1185884-1</t>
  </si>
  <si>
    <t>MARCELINO JUMELLE, MARIA D.</t>
  </si>
  <si>
    <t>001-0718264-4</t>
  </si>
  <si>
    <t>MARTINEZ ARIAS, JOAQUIN D.</t>
  </si>
  <si>
    <t>002-0136657-2</t>
  </si>
  <si>
    <t>9</t>
  </si>
  <si>
    <t>MONTERO ENCARNACI{ON, LIC. TELESFORO</t>
  </si>
  <si>
    <t>001-0904696-1</t>
  </si>
  <si>
    <t>10</t>
  </si>
  <si>
    <t>PERDOMO MATEO, GREGORIO</t>
  </si>
  <si>
    <t>002-0097870-8</t>
  </si>
  <si>
    <t>VASQUEZ BAEZ, JUNIOR ANT.</t>
  </si>
  <si>
    <t>031-0369911-6</t>
  </si>
  <si>
    <t>AVANZADO PARA OFICIALES SUPERIORES (B)</t>
  </si>
  <si>
    <t>LUCAS CARELAS</t>
  </si>
  <si>
    <t>Avanzado para Oficiales Superiores</t>
  </si>
  <si>
    <t>001-1315587-3</t>
  </si>
  <si>
    <t>MIGNOLIO GONZALEZ CASTILLO</t>
  </si>
  <si>
    <t>013-0034416-3</t>
  </si>
  <si>
    <t>ARSENIO RODRIGUEZ</t>
  </si>
  <si>
    <t>026-0080446-8</t>
  </si>
  <si>
    <t>MANUEL G. ARIAS ADAMES</t>
  </si>
  <si>
    <t>001-1189448-1</t>
  </si>
  <si>
    <t>ADRIANO ALCANTARA GARCIA</t>
  </si>
  <si>
    <t>001-1192826-3</t>
  </si>
  <si>
    <t>ISIDRO GERMAN CASTRO</t>
  </si>
  <si>
    <t>001-1184559-0</t>
  </si>
  <si>
    <t>CUEVAS ENCARNACION, GERALDO</t>
  </si>
  <si>
    <t>001-0474837-1</t>
  </si>
  <si>
    <t>DE PAULA CONTRERAS, ISIDRO</t>
  </si>
  <si>
    <t>005-0032035-3</t>
  </si>
  <si>
    <t>GONZALES BISONO, ENGERS</t>
  </si>
  <si>
    <t>001-1275916-2</t>
  </si>
  <si>
    <t>GUZMAN REYES, ANA CRISTINA</t>
  </si>
  <si>
    <t>001-1184062-5</t>
  </si>
  <si>
    <t>JIMENEZ REGALADO, LIC. MATEO A.</t>
  </si>
  <si>
    <t>045-0016416-7</t>
  </si>
  <si>
    <t>MATEO MORA, MARIEN</t>
  </si>
  <si>
    <t>012-0079072-1</t>
  </si>
  <si>
    <t>13</t>
  </si>
  <si>
    <t>MORDAN GONZALEZ, ANGEL EMILIO</t>
  </si>
  <si>
    <t>001-1266074-1</t>
  </si>
  <si>
    <t>14</t>
  </si>
  <si>
    <t>MORILLO HERNANDEZ, JOSE RAFAEL</t>
  </si>
  <si>
    <t>001-1187080-4</t>
  </si>
  <si>
    <t>CURSO FORMACION MEDIA</t>
  </si>
  <si>
    <t>ACOSTA GOMEZ, ANDRES</t>
  </si>
  <si>
    <t>Curso Formación Media</t>
  </si>
  <si>
    <t>056-0050520-9</t>
  </si>
  <si>
    <t>CESPEDES MATAS, ALEXIS</t>
  </si>
  <si>
    <t>001-1690317-0</t>
  </si>
  <si>
    <t>CONCEPCION RODRIGUEZ, JULIO</t>
  </si>
  <si>
    <t>047-0137229-6</t>
  </si>
  <si>
    <t>CRUZ PERALTA, DANNY DANIEL</t>
  </si>
  <si>
    <t>054-0116760-5</t>
  </si>
  <si>
    <t>GERONIMO REYES, VICENTE</t>
  </si>
  <si>
    <t>010-0090458-9</t>
  </si>
  <si>
    <t xml:space="preserve">RAFAEL ERASMO ORTEGA MATOS </t>
  </si>
  <si>
    <t>001-1285224-9</t>
  </si>
  <si>
    <t>GUILLERMO SANTANA, ALTAGRACIA</t>
  </si>
  <si>
    <t>001-0483904-8</t>
  </si>
  <si>
    <t>LORENZO ALCNATARA, RAMON</t>
  </si>
  <si>
    <t>016-0013953-7</t>
  </si>
  <si>
    <t>MENDEZ MEDINA, DAVID</t>
  </si>
  <si>
    <t>022-0025271-2</t>
  </si>
  <si>
    <t>MONTERO VICENTE, WANDER</t>
  </si>
  <si>
    <t>001-1702539-5</t>
  </si>
  <si>
    <t>ROSARIO QUEZADA, JOSE</t>
  </si>
  <si>
    <t>048-0063169-1</t>
  </si>
  <si>
    <t>SENA SANTANA, ODERTO</t>
  </si>
  <si>
    <t>001-1279272-6</t>
  </si>
  <si>
    <t>15</t>
  </si>
  <si>
    <t>URIBES PEREZ, RICARDO</t>
  </si>
  <si>
    <t>001-1615479-0</t>
  </si>
  <si>
    <t>16</t>
  </si>
  <si>
    <t>VARGAS MERAN, ERASMO</t>
  </si>
  <si>
    <t>001-1201364-4</t>
  </si>
  <si>
    <t>CURSO COMANDO Y ADMINISTRACIÓN DE PERSONAL</t>
  </si>
  <si>
    <t>AVELINO DIAZ, MELQUISEDEC</t>
  </si>
  <si>
    <t>Curso Comando y Adm. De Per.</t>
  </si>
  <si>
    <t>001-1559170-3</t>
  </si>
  <si>
    <t>AYBAR RIVERA, LUIS ANT.</t>
  </si>
  <si>
    <t>001-1189240-2</t>
  </si>
  <si>
    <t>BELLO ACOSTA, STALIN</t>
  </si>
  <si>
    <t>001-1321307-8</t>
  </si>
  <si>
    <t>ENCARNACION RAMIREZ, WILKIN</t>
  </si>
  <si>
    <t>012-0066827-3</t>
  </si>
  <si>
    <t>GENEX, JOSE LUIS</t>
  </si>
  <si>
    <t>023-0094557-9</t>
  </si>
  <si>
    <t>GOMEZ RODRIGUEZ, JONATHAN</t>
  </si>
  <si>
    <t>001-1637621-1</t>
  </si>
  <si>
    <t>GRULLON PINEDA, GLENNY YOCASTA</t>
  </si>
  <si>
    <t>001-1124307-7</t>
  </si>
  <si>
    <t>GUABA PEREZ, EDWARD</t>
  </si>
  <si>
    <t>001-1792827-5</t>
  </si>
  <si>
    <t>ROSARIO MANZUETA, LUIS</t>
  </si>
  <si>
    <t>023-0084024-2</t>
  </si>
  <si>
    <t>TAPIA NUÑEZ, EDWIN JARED</t>
  </si>
  <si>
    <t>001-1636084-3</t>
  </si>
  <si>
    <t>ZARZUELA, RICARDO</t>
  </si>
  <si>
    <t>022-0024609-4</t>
  </si>
  <si>
    <t xml:space="preserve">                                                   BASICO PARA OFICIALES SUBALTERNOS</t>
  </si>
  <si>
    <t>GOMEZ, JULIO CESAR</t>
  </si>
  <si>
    <t>Basico para Ofic. Subalternos</t>
  </si>
  <si>
    <t>001-1105169-4</t>
  </si>
  <si>
    <t>NUÑEZ, PEREZ, IVAN MANUEL</t>
  </si>
  <si>
    <t>028-0061075-6</t>
  </si>
  <si>
    <t>PEÑA NOVA YUVERYS</t>
  </si>
  <si>
    <t>022-0025355-3</t>
  </si>
  <si>
    <t>PINALES MONTILLA, JOSE LUIS</t>
  </si>
  <si>
    <t>001-1195678-5</t>
  </si>
  <si>
    <t>REYES, RAMONA BEYANIRA</t>
  </si>
  <si>
    <t>001-1415971-8</t>
  </si>
  <si>
    <t>SANCHEZ PANIAGUA, ELADIO</t>
  </si>
  <si>
    <t>016-0012105-5</t>
  </si>
  <si>
    <t>Total General</t>
  </si>
  <si>
    <t>Total Esp.</t>
  </si>
  <si>
    <t>disp./ dif.</t>
  </si>
  <si>
    <t xml:space="preserve">    LIC. ORISON OLIVENCE MINAYA</t>
  </si>
  <si>
    <t>LIC. CRISTINO TAVAREZ PEREZ</t>
  </si>
  <si>
    <t xml:space="preserve">                General de Brigada, P.N. </t>
  </si>
  <si>
    <t xml:space="preserve">                                 Rector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</si>
</sst>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/>
    <xf numFmtId="0" fontId="5" fillId="0" borderId="0" xfId="1" applyFont="1" applyFill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4" fontId="6" fillId="0" borderId="3" xfId="1" applyNumberFormat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justify" wrapText="1"/>
      <protection locked="0"/>
    </xf>
    <xf numFmtId="0" fontId="7" fillId="0" borderId="5" xfId="1" applyFont="1" applyFill="1" applyBorder="1" applyAlignment="1">
      <alignment horizontal="justify" wrapText="1"/>
    </xf>
    <xf numFmtId="0" fontId="7" fillId="0" borderId="5" xfId="1" applyFont="1" applyFill="1" applyBorder="1" applyAlignment="1" applyProtection="1">
      <alignment horizontal="center" wrapText="1"/>
      <protection locked="0"/>
    </xf>
    <xf numFmtId="4" fontId="7" fillId="0" borderId="5" xfId="2" applyNumberFormat="1" applyFont="1" applyFill="1" applyBorder="1" applyAlignment="1" applyProtection="1">
      <alignment horizontal="right"/>
      <protection locked="0"/>
    </xf>
    <xf numFmtId="164" fontId="7" fillId="0" borderId="5" xfId="3" applyFont="1" applyFill="1" applyBorder="1" applyAlignment="1"/>
    <xf numFmtId="0" fontId="8" fillId="0" borderId="0" xfId="1" applyFont="1" applyFill="1"/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>
      <alignment horizontal="justify" vertical="top" wrapText="1"/>
    </xf>
    <xf numFmtId="43" fontId="9" fillId="0" borderId="5" xfId="2" applyFont="1" applyFill="1" applyBorder="1" applyAlignment="1">
      <alignment horizontal="center"/>
    </xf>
    <xf numFmtId="164" fontId="7" fillId="0" borderId="5" xfId="3" applyFont="1" applyFill="1" applyBorder="1"/>
    <xf numFmtId="0" fontId="7" fillId="0" borderId="5" xfId="1" applyFont="1" applyFill="1" applyBorder="1" applyProtection="1"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4" fontId="7" fillId="0" borderId="5" xfId="1" applyNumberFormat="1" applyFont="1" applyFill="1" applyBorder="1" applyAlignment="1" applyProtection="1">
      <alignment horizontal="right"/>
      <protection locked="0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 applyProtection="1">
      <protection locked="0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6" fillId="0" borderId="0" xfId="1" applyFont="1" applyFill="1" applyBorder="1" applyAlignment="1" applyProtection="1">
      <alignment horizontal="center"/>
      <protection locked="0"/>
    </xf>
    <xf numFmtId="4" fontId="6" fillId="0" borderId="0" xfId="1" applyNumberFormat="1" applyFont="1" applyFill="1" applyAlignment="1">
      <alignment horizontal="right"/>
    </xf>
    <xf numFmtId="164" fontId="6" fillId="0" borderId="0" xfId="1" applyNumberFormat="1" applyFont="1" applyFill="1"/>
    <xf numFmtId="0" fontId="6" fillId="0" borderId="1" xfId="1" applyFont="1" applyFill="1" applyBorder="1" applyAlignment="1">
      <alignment horizontal="center"/>
    </xf>
    <xf numFmtId="0" fontId="7" fillId="0" borderId="6" xfId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0" fontId="7" fillId="0" borderId="6" xfId="1" applyFont="1" applyFill="1" applyBorder="1" applyProtection="1">
      <protection locked="0"/>
    </xf>
    <xf numFmtId="4" fontId="7" fillId="0" borderId="6" xfId="2" applyNumberFormat="1" applyFont="1" applyFill="1" applyBorder="1" applyAlignment="1">
      <alignment horizontal="right"/>
    </xf>
    <xf numFmtId="164" fontId="7" fillId="0" borderId="6" xfId="3" applyFont="1" applyFill="1" applyBorder="1"/>
    <xf numFmtId="164" fontId="6" fillId="0" borderId="0" xfId="3" applyFont="1" applyFill="1"/>
    <xf numFmtId="4" fontId="7" fillId="0" borderId="0" xfId="1" applyNumberFormat="1" applyFont="1" applyFill="1" applyAlignment="1">
      <alignment horizontal="right"/>
    </xf>
    <xf numFmtId="4" fontId="6" fillId="0" borderId="3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Alignment="1" applyProtection="1">
      <alignment horizontal="center"/>
      <protection locked="0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7" xfId="1" applyFont="1" applyFill="1" applyBorder="1" applyAlignment="1" applyProtection="1">
      <alignment horizontal="center"/>
      <protection locked="0"/>
    </xf>
    <xf numFmtId="164" fontId="7" fillId="0" borderId="8" xfId="3" applyFont="1" applyFill="1" applyBorder="1"/>
    <xf numFmtId="0" fontId="7" fillId="0" borderId="6" xfId="1" applyFont="1" applyFill="1" applyBorder="1" applyAlignment="1" applyProtection="1">
      <alignment vertical="center" wrapText="1"/>
      <protection locked="0"/>
    </xf>
    <xf numFmtId="0" fontId="7" fillId="0" borderId="6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4" fontId="7" fillId="0" borderId="6" xfId="2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4" fontId="6" fillId="0" borderId="0" xfId="2" applyNumberFormat="1" applyFont="1" applyFill="1" applyBorder="1" applyAlignment="1" applyProtection="1">
      <alignment horizontal="right"/>
      <protection locked="0"/>
    </xf>
    <xf numFmtId="4" fontId="7" fillId="0" borderId="6" xfId="2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4" fontId="6" fillId="0" borderId="0" xfId="1" applyNumberFormat="1" applyFont="1" applyFill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center" vertical="top" wrapText="1"/>
      <protection locked="0"/>
    </xf>
    <xf numFmtId="0" fontId="7" fillId="0" borderId="5" xfId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right"/>
      <protection locked="0"/>
    </xf>
    <xf numFmtId="164" fontId="7" fillId="0" borderId="0" xfId="3" applyFont="1" applyFill="1" applyBorder="1"/>
    <xf numFmtId="164" fontId="7" fillId="0" borderId="9" xfId="3" applyFont="1" applyFill="1" applyBorder="1"/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>
      <alignment horizontal="left" vertical="center"/>
    </xf>
    <xf numFmtId="4" fontId="7" fillId="0" borderId="5" xfId="2" applyNumberFormat="1" applyFont="1" applyFill="1" applyBorder="1" applyAlignment="1"/>
    <xf numFmtId="43" fontId="7" fillId="0" borderId="5" xfId="2" applyFont="1" applyFill="1" applyBorder="1" applyAlignment="1" applyProtection="1">
      <alignment horizontal="center"/>
      <protection locked="0"/>
    </xf>
    <xf numFmtId="0" fontId="7" fillId="0" borderId="8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>
      <alignment horizontal="left" vertical="top" wrapText="1"/>
    </xf>
    <xf numFmtId="0" fontId="7" fillId="0" borderId="10" xfId="1" applyFont="1" applyFill="1" applyBorder="1" applyAlignment="1" applyProtection="1">
      <alignment horizontal="center" vertical="top" wrapText="1"/>
      <protection locked="0"/>
    </xf>
    <xf numFmtId="43" fontId="7" fillId="0" borderId="5" xfId="2" applyFont="1" applyFill="1" applyBorder="1" applyAlignment="1" applyProtection="1">
      <alignment horizontal="right" vertical="top" wrapText="1"/>
      <protection locked="0"/>
    </xf>
    <xf numFmtId="4" fontId="7" fillId="0" borderId="6" xfId="1" applyNumberFormat="1" applyFont="1" applyFill="1" applyBorder="1" applyAlignment="1" applyProtection="1">
      <alignment horizontal="right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0" fontId="7" fillId="0" borderId="12" xfId="1" applyFont="1" applyFill="1" applyBorder="1" applyAlignment="1" applyProtection="1">
      <alignment horizontal="center"/>
      <protection locked="0"/>
    </xf>
    <xf numFmtId="0" fontId="10" fillId="0" borderId="13" xfId="1" applyFont="1" applyFill="1" applyBorder="1" applyAlignment="1">
      <alignment wrapText="1"/>
    </xf>
    <xf numFmtId="0" fontId="7" fillId="0" borderId="13" xfId="1" applyFont="1" applyFill="1" applyBorder="1" applyProtection="1">
      <protection locked="0"/>
    </xf>
    <xf numFmtId="0" fontId="7" fillId="0" borderId="14" xfId="1" applyFont="1" applyFill="1" applyBorder="1" applyAlignment="1"/>
    <xf numFmtId="4" fontId="7" fillId="0" borderId="14" xfId="2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164" fontId="6" fillId="0" borderId="0" xfId="1" applyNumberFormat="1" applyFont="1" applyFill="1" applyBorder="1"/>
    <xf numFmtId="4" fontId="7" fillId="0" borderId="5" xfId="2" applyNumberFormat="1" applyFont="1" applyFill="1" applyBorder="1" applyAlignment="1" applyProtection="1">
      <alignment horizontal="right" vertical="top" wrapText="1"/>
      <protection locked="0"/>
    </xf>
    <xf numFmtId="43" fontId="7" fillId="0" borderId="5" xfId="2" applyFont="1" applyFill="1" applyBorder="1" applyAlignment="1" applyProtection="1">
      <alignment horizontal="right"/>
      <protection locked="0"/>
    </xf>
    <xf numFmtId="4" fontId="7" fillId="0" borderId="5" xfId="1" applyNumberFormat="1" applyFont="1" applyFill="1" applyBorder="1" applyAlignment="1">
      <alignment horizontal="right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0" fontId="7" fillId="0" borderId="6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 applyProtection="1">
      <protection locked="0"/>
    </xf>
    <xf numFmtId="0" fontId="7" fillId="0" borderId="5" xfId="1" applyFont="1" applyFill="1" applyBorder="1" applyAlignment="1" applyProtection="1">
      <alignment horizontal="justify" vertical="center" wrapText="1"/>
      <protection locked="0"/>
    </xf>
    <xf numFmtId="164" fontId="7" fillId="0" borderId="5" xfId="3" applyFont="1" applyFill="1" applyBorder="1" applyAlignment="1">
      <alignment vertical="center"/>
    </xf>
    <xf numFmtId="0" fontId="7" fillId="0" borderId="1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4" fontId="6" fillId="0" borderId="0" xfId="2" applyNumberFormat="1" applyFont="1" applyFill="1" applyBorder="1" applyAlignment="1" applyProtection="1">
      <alignment horizontal="right" vertical="top" wrapText="1"/>
      <protection locked="0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0" fontId="10" fillId="0" borderId="5" xfId="1" applyFont="1" applyFill="1" applyBorder="1" applyAlignment="1">
      <alignment horizontal="center" wrapText="1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vertical="center" wrapText="1"/>
      <protection locked="0"/>
    </xf>
    <xf numFmtId="43" fontId="6" fillId="0" borderId="0" xfId="2" applyFont="1" applyFill="1" applyBorder="1" applyAlignment="1" applyProtection="1">
      <alignment horizontal="right" vertical="top" wrapText="1"/>
      <protection locked="0"/>
    </xf>
    <xf numFmtId="4" fontId="6" fillId="0" borderId="0" xfId="2" applyNumberFormat="1" applyFont="1" applyFill="1" applyAlignment="1" applyProtection="1">
      <alignment horizontal="right"/>
      <protection locked="0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43" fontId="7" fillId="0" borderId="17" xfId="2" applyFont="1" applyFill="1" applyBorder="1" applyAlignment="1" applyProtection="1">
      <alignment horizontal="right"/>
      <protection locked="0"/>
    </xf>
    <xf numFmtId="43" fontId="7" fillId="0" borderId="8" xfId="2" applyFont="1" applyFill="1" applyBorder="1" applyAlignment="1" applyProtection="1">
      <alignment horizontal="right"/>
      <protection locked="0"/>
    </xf>
    <xf numFmtId="0" fontId="10" fillId="0" borderId="5" xfId="1" applyFont="1" applyFill="1" applyBorder="1" applyAlignment="1">
      <alignment horizontal="center" vertical="top" wrapText="1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>
      <alignment vertical="center"/>
    </xf>
    <xf numFmtId="43" fontId="7" fillId="0" borderId="8" xfId="2" applyFont="1" applyFill="1" applyBorder="1" applyProtection="1">
      <protection locked="0"/>
    </xf>
    <xf numFmtId="43" fontId="7" fillId="0" borderId="8" xfId="2" applyFont="1" applyFill="1" applyBorder="1" applyAlignment="1" applyProtection="1">
      <protection locked="0"/>
    </xf>
    <xf numFmtId="0" fontId="10" fillId="0" borderId="5" xfId="1" applyFont="1" applyFill="1" applyBorder="1" applyAlignment="1">
      <alignment wrapText="1"/>
    </xf>
    <xf numFmtId="4" fontId="6" fillId="0" borderId="0" xfId="1" applyNumberFormat="1" applyFont="1" applyFill="1"/>
    <xf numFmtId="4" fontId="7" fillId="0" borderId="0" xfId="2" applyNumberFormat="1" applyFont="1" applyFill="1" applyAlignment="1" applyProtection="1">
      <alignment horizontal="right"/>
      <protection locked="0"/>
    </xf>
    <xf numFmtId="4" fontId="8" fillId="0" borderId="0" xfId="1" applyNumberFormat="1" applyFont="1" applyFill="1"/>
    <xf numFmtId="4" fontId="8" fillId="0" borderId="0" xfId="1" applyNumberFormat="1" applyFont="1" applyFill="1" applyBorder="1"/>
    <xf numFmtId="4" fontId="12" fillId="0" borderId="0" xfId="1" applyNumberFormat="1" applyFont="1" applyFill="1" applyBorder="1"/>
    <xf numFmtId="4" fontId="6" fillId="0" borderId="0" xfId="1" applyNumberFormat="1" applyFont="1" applyFill="1" applyBorder="1"/>
    <xf numFmtId="4" fontId="12" fillId="0" borderId="0" xfId="1" applyNumberFormat="1" applyFont="1" applyFill="1"/>
    <xf numFmtId="0" fontId="13" fillId="0" borderId="5" xfId="1" applyFont="1" applyFill="1" applyBorder="1" applyProtection="1">
      <protection locked="0"/>
    </xf>
    <xf numFmtId="0" fontId="7" fillId="0" borderId="0" xfId="1" applyFont="1" applyFill="1" applyBorder="1" applyAlignment="1">
      <alignment horizontal="center"/>
    </xf>
    <xf numFmtId="49" fontId="7" fillId="0" borderId="6" xfId="1" applyNumberFormat="1" applyFont="1" applyFill="1" applyBorder="1" applyAlignment="1" applyProtection="1">
      <alignment horizontal="center"/>
      <protection locked="0"/>
    </xf>
    <xf numFmtId="49" fontId="7" fillId="0" borderId="10" xfId="1" applyNumberFormat="1" applyFont="1" applyFill="1" applyBorder="1" applyAlignment="1" applyProtection="1">
      <alignment horizontal="center"/>
      <protection locked="0"/>
    </xf>
    <xf numFmtId="49" fontId="7" fillId="0" borderId="18" xfId="1" applyNumberFormat="1" applyFont="1" applyFill="1" applyBorder="1" applyAlignment="1" applyProtection="1">
      <alignment horizontal="center"/>
      <protection locked="0"/>
    </xf>
    <xf numFmtId="0" fontId="10" fillId="0" borderId="19" xfId="1" applyFont="1" applyFill="1" applyBorder="1" applyAlignment="1">
      <alignment wrapText="1"/>
    </xf>
    <xf numFmtId="0" fontId="10" fillId="0" borderId="0" xfId="1" applyFont="1" applyFill="1"/>
    <xf numFmtId="4" fontId="7" fillId="0" borderId="0" xfId="1" applyNumberFormat="1" applyFont="1" applyFill="1" applyAlignment="1" applyProtection="1">
      <alignment horizontal="right"/>
      <protection locked="0"/>
    </xf>
    <xf numFmtId="164" fontId="6" fillId="0" borderId="0" xfId="3" applyFont="1" applyFill="1" applyAlignment="1">
      <alignment horizontal="right"/>
    </xf>
    <xf numFmtId="0" fontId="7" fillId="0" borderId="0" xfId="1" applyFont="1" applyFill="1" applyAlignment="1" applyProtection="1">
      <alignment horizontal="left"/>
      <protection locked="0"/>
    </xf>
    <xf numFmtId="164" fontId="6" fillId="0" borderId="0" xfId="3" applyFont="1" applyFill="1" applyBorder="1" applyAlignment="1" applyProtection="1">
      <alignment horizontal="right"/>
      <protection locked="0"/>
    </xf>
    <xf numFmtId="164" fontId="7" fillId="0" borderId="0" xfId="3" applyFont="1" applyFill="1" applyAlignment="1">
      <alignment horizontal="right"/>
    </xf>
    <xf numFmtId="4" fontId="7" fillId="0" borderId="0" xfId="1" applyNumberFormat="1" applyFont="1" applyFill="1"/>
    <xf numFmtId="0" fontId="7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right"/>
      <protection locked="0"/>
    </xf>
    <xf numFmtId="4" fontId="14" fillId="0" borderId="0" xfId="1" applyNumberFormat="1" applyFont="1" applyFill="1" applyAlignment="1" applyProtection="1">
      <alignment horizontal="right"/>
      <protection locked="0"/>
    </xf>
    <xf numFmtId="0" fontId="4" fillId="0" borderId="0" xfId="1" applyFont="1" applyFill="1" applyAlignment="1">
      <alignment horizontal="center"/>
    </xf>
    <xf numFmtId="4" fontId="4" fillId="0" borderId="0" xfId="1" applyNumberFormat="1" applyFont="1" applyFill="1" applyAlignment="1">
      <alignment horizontal="right"/>
    </xf>
    <xf numFmtId="0" fontId="11" fillId="0" borderId="5" xfId="1" applyFont="1" applyFill="1" applyBorder="1" applyAlignment="1">
      <alignment horizontal="justify" vertical="center" wrapText="1"/>
    </xf>
  </cellXfs>
  <cellStyles count="5">
    <cellStyle name="Euro" xfId="4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4"/>
  <sheetViews>
    <sheetView tabSelected="1" zoomScale="60" zoomScaleNormal="60" workbookViewId="0">
      <selection activeCell="F12" sqref="F12"/>
    </sheetView>
  </sheetViews>
  <sheetFormatPr baseColWidth="10" defaultRowHeight="13.5" customHeight="1"/>
  <cols>
    <col min="1" max="1" width="5.5703125" style="2" customWidth="1"/>
    <col min="2" max="2" width="12.140625" style="2" customWidth="1"/>
    <col min="3" max="3" width="28.140625" style="137" customWidth="1"/>
    <col min="4" max="4" width="59.7109375" style="2" customWidth="1"/>
    <col min="5" max="5" width="51.42578125" style="2" hidden="1" customWidth="1"/>
    <col min="6" max="6" width="48.140625" style="2" customWidth="1"/>
    <col min="7" max="7" width="20.42578125" style="137" customWidth="1"/>
    <col min="8" max="8" width="2.140625" style="138" hidden="1" customWidth="1"/>
    <col min="9" max="9" width="23.28515625" style="2" customWidth="1"/>
    <col min="10" max="10" width="14.5703125" style="2" bestFit="1" customWidth="1"/>
    <col min="11" max="257" width="11.42578125" style="2"/>
    <col min="258" max="258" width="4.7109375" style="2" customWidth="1"/>
    <col min="259" max="259" width="14.42578125" style="2" customWidth="1"/>
    <col min="260" max="260" width="42.7109375" style="2" bestFit="1" customWidth="1"/>
    <col min="261" max="261" width="32.85546875" style="2" bestFit="1" customWidth="1"/>
    <col min="262" max="262" width="13.85546875" style="2" bestFit="1" customWidth="1"/>
    <col min="263" max="263" width="14.85546875" style="2" bestFit="1" customWidth="1"/>
    <col min="264" max="264" width="11.42578125" style="2"/>
    <col min="265" max="265" width="60" style="2" bestFit="1" customWidth="1"/>
    <col min="266" max="266" width="14.5703125" style="2" bestFit="1" customWidth="1"/>
    <col min="267" max="513" width="11.42578125" style="2"/>
    <col min="514" max="514" width="4.7109375" style="2" customWidth="1"/>
    <col min="515" max="515" width="14.42578125" style="2" customWidth="1"/>
    <col min="516" max="516" width="42.7109375" style="2" bestFit="1" customWidth="1"/>
    <col min="517" max="517" width="32.85546875" style="2" bestFit="1" customWidth="1"/>
    <col min="518" max="518" width="13.85546875" style="2" bestFit="1" customWidth="1"/>
    <col min="519" max="519" width="14.85546875" style="2" bestFit="1" customWidth="1"/>
    <col min="520" max="520" width="11.42578125" style="2"/>
    <col min="521" max="521" width="60" style="2" bestFit="1" customWidth="1"/>
    <col min="522" max="522" width="14.5703125" style="2" bestFit="1" customWidth="1"/>
    <col min="523" max="769" width="11.42578125" style="2"/>
    <col min="770" max="770" width="4.7109375" style="2" customWidth="1"/>
    <col min="771" max="771" width="14.42578125" style="2" customWidth="1"/>
    <col min="772" max="772" width="42.7109375" style="2" bestFit="1" customWidth="1"/>
    <col min="773" max="773" width="32.85546875" style="2" bestFit="1" customWidth="1"/>
    <col min="774" max="774" width="13.85546875" style="2" bestFit="1" customWidth="1"/>
    <col min="775" max="775" width="14.85546875" style="2" bestFit="1" customWidth="1"/>
    <col min="776" max="776" width="11.42578125" style="2"/>
    <col min="777" max="777" width="60" style="2" bestFit="1" customWidth="1"/>
    <col min="778" max="778" width="14.5703125" style="2" bestFit="1" customWidth="1"/>
    <col min="779" max="1025" width="11.42578125" style="2"/>
    <col min="1026" max="1026" width="4.7109375" style="2" customWidth="1"/>
    <col min="1027" max="1027" width="14.42578125" style="2" customWidth="1"/>
    <col min="1028" max="1028" width="42.7109375" style="2" bestFit="1" customWidth="1"/>
    <col min="1029" max="1029" width="32.85546875" style="2" bestFit="1" customWidth="1"/>
    <col min="1030" max="1030" width="13.85546875" style="2" bestFit="1" customWidth="1"/>
    <col min="1031" max="1031" width="14.85546875" style="2" bestFit="1" customWidth="1"/>
    <col min="1032" max="1032" width="11.42578125" style="2"/>
    <col min="1033" max="1033" width="60" style="2" bestFit="1" customWidth="1"/>
    <col min="1034" max="1034" width="14.5703125" style="2" bestFit="1" customWidth="1"/>
    <col min="1035" max="1281" width="11.42578125" style="2"/>
    <col min="1282" max="1282" width="4.7109375" style="2" customWidth="1"/>
    <col min="1283" max="1283" width="14.42578125" style="2" customWidth="1"/>
    <col min="1284" max="1284" width="42.7109375" style="2" bestFit="1" customWidth="1"/>
    <col min="1285" max="1285" width="32.85546875" style="2" bestFit="1" customWidth="1"/>
    <col min="1286" max="1286" width="13.85546875" style="2" bestFit="1" customWidth="1"/>
    <col min="1287" max="1287" width="14.85546875" style="2" bestFit="1" customWidth="1"/>
    <col min="1288" max="1288" width="11.42578125" style="2"/>
    <col min="1289" max="1289" width="60" style="2" bestFit="1" customWidth="1"/>
    <col min="1290" max="1290" width="14.5703125" style="2" bestFit="1" customWidth="1"/>
    <col min="1291" max="1537" width="11.42578125" style="2"/>
    <col min="1538" max="1538" width="4.7109375" style="2" customWidth="1"/>
    <col min="1539" max="1539" width="14.42578125" style="2" customWidth="1"/>
    <col min="1540" max="1540" width="42.7109375" style="2" bestFit="1" customWidth="1"/>
    <col min="1541" max="1541" width="32.85546875" style="2" bestFit="1" customWidth="1"/>
    <col min="1542" max="1542" width="13.85546875" style="2" bestFit="1" customWidth="1"/>
    <col min="1543" max="1543" width="14.85546875" style="2" bestFit="1" customWidth="1"/>
    <col min="1544" max="1544" width="11.42578125" style="2"/>
    <col min="1545" max="1545" width="60" style="2" bestFit="1" customWidth="1"/>
    <col min="1546" max="1546" width="14.5703125" style="2" bestFit="1" customWidth="1"/>
    <col min="1547" max="1793" width="11.42578125" style="2"/>
    <col min="1794" max="1794" width="4.7109375" style="2" customWidth="1"/>
    <col min="1795" max="1795" width="14.42578125" style="2" customWidth="1"/>
    <col min="1796" max="1796" width="42.7109375" style="2" bestFit="1" customWidth="1"/>
    <col min="1797" max="1797" width="32.85546875" style="2" bestFit="1" customWidth="1"/>
    <col min="1798" max="1798" width="13.85546875" style="2" bestFit="1" customWidth="1"/>
    <col min="1799" max="1799" width="14.85546875" style="2" bestFit="1" customWidth="1"/>
    <col min="1800" max="1800" width="11.42578125" style="2"/>
    <col min="1801" max="1801" width="60" style="2" bestFit="1" customWidth="1"/>
    <col min="1802" max="1802" width="14.5703125" style="2" bestFit="1" customWidth="1"/>
    <col min="1803" max="2049" width="11.42578125" style="2"/>
    <col min="2050" max="2050" width="4.7109375" style="2" customWidth="1"/>
    <col min="2051" max="2051" width="14.42578125" style="2" customWidth="1"/>
    <col min="2052" max="2052" width="42.7109375" style="2" bestFit="1" customWidth="1"/>
    <col min="2053" max="2053" width="32.85546875" style="2" bestFit="1" customWidth="1"/>
    <col min="2054" max="2054" width="13.85546875" style="2" bestFit="1" customWidth="1"/>
    <col min="2055" max="2055" width="14.85546875" style="2" bestFit="1" customWidth="1"/>
    <col min="2056" max="2056" width="11.42578125" style="2"/>
    <col min="2057" max="2057" width="60" style="2" bestFit="1" customWidth="1"/>
    <col min="2058" max="2058" width="14.5703125" style="2" bestFit="1" customWidth="1"/>
    <col min="2059" max="2305" width="11.42578125" style="2"/>
    <col min="2306" max="2306" width="4.7109375" style="2" customWidth="1"/>
    <col min="2307" max="2307" width="14.42578125" style="2" customWidth="1"/>
    <col min="2308" max="2308" width="42.7109375" style="2" bestFit="1" customWidth="1"/>
    <col min="2309" max="2309" width="32.85546875" style="2" bestFit="1" customWidth="1"/>
    <col min="2310" max="2310" width="13.85546875" style="2" bestFit="1" customWidth="1"/>
    <col min="2311" max="2311" width="14.85546875" style="2" bestFit="1" customWidth="1"/>
    <col min="2312" max="2312" width="11.42578125" style="2"/>
    <col min="2313" max="2313" width="60" style="2" bestFit="1" customWidth="1"/>
    <col min="2314" max="2314" width="14.5703125" style="2" bestFit="1" customWidth="1"/>
    <col min="2315" max="2561" width="11.42578125" style="2"/>
    <col min="2562" max="2562" width="4.7109375" style="2" customWidth="1"/>
    <col min="2563" max="2563" width="14.42578125" style="2" customWidth="1"/>
    <col min="2564" max="2564" width="42.7109375" style="2" bestFit="1" customWidth="1"/>
    <col min="2565" max="2565" width="32.85546875" style="2" bestFit="1" customWidth="1"/>
    <col min="2566" max="2566" width="13.85546875" style="2" bestFit="1" customWidth="1"/>
    <col min="2567" max="2567" width="14.85546875" style="2" bestFit="1" customWidth="1"/>
    <col min="2568" max="2568" width="11.42578125" style="2"/>
    <col min="2569" max="2569" width="60" style="2" bestFit="1" customWidth="1"/>
    <col min="2570" max="2570" width="14.5703125" style="2" bestFit="1" customWidth="1"/>
    <col min="2571" max="2817" width="11.42578125" style="2"/>
    <col min="2818" max="2818" width="4.7109375" style="2" customWidth="1"/>
    <col min="2819" max="2819" width="14.42578125" style="2" customWidth="1"/>
    <col min="2820" max="2820" width="42.7109375" style="2" bestFit="1" customWidth="1"/>
    <col min="2821" max="2821" width="32.85546875" style="2" bestFit="1" customWidth="1"/>
    <col min="2822" max="2822" width="13.85546875" style="2" bestFit="1" customWidth="1"/>
    <col min="2823" max="2823" width="14.85546875" style="2" bestFit="1" customWidth="1"/>
    <col min="2824" max="2824" width="11.42578125" style="2"/>
    <col min="2825" max="2825" width="60" style="2" bestFit="1" customWidth="1"/>
    <col min="2826" max="2826" width="14.5703125" style="2" bestFit="1" customWidth="1"/>
    <col min="2827" max="3073" width="11.42578125" style="2"/>
    <col min="3074" max="3074" width="4.7109375" style="2" customWidth="1"/>
    <col min="3075" max="3075" width="14.42578125" style="2" customWidth="1"/>
    <col min="3076" max="3076" width="42.7109375" style="2" bestFit="1" customWidth="1"/>
    <col min="3077" max="3077" width="32.85546875" style="2" bestFit="1" customWidth="1"/>
    <col min="3078" max="3078" width="13.85546875" style="2" bestFit="1" customWidth="1"/>
    <col min="3079" max="3079" width="14.85546875" style="2" bestFit="1" customWidth="1"/>
    <col min="3080" max="3080" width="11.42578125" style="2"/>
    <col min="3081" max="3081" width="60" style="2" bestFit="1" customWidth="1"/>
    <col min="3082" max="3082" width="14.5703125" style="2" bestFit="1" customWidth="1"/>
    <col min="3083" max="3329" width="11.42578125" style="2"/>
    <col min="3330" max="3330" width="4.7109375" style="2" customWidth="1"/>
    <col min="3331" max="3331" width="14.42578125" style="2" customWidth="1"/>
    <col min="3332" max="3332" width="42.7109375" style="2" bestFit="1" customWidth="1"/>
    <col min="3333" max="3333" width="32.85546875" style="2" bestFit="1" customWidth="1"/>
    <col min="3334" max="3334" width="13.85546875" style="2" bestFit="1" customWidth="1"/>
    <col min="3335" max="3335" width="14.85546875" style="2" bestFit="1" customWidth="1"/>
    <col min="3336" max="3336" width="11.42578125" style="2"/>
    <col min="3337" max="3337" width="60" style="2" bestFit="1" customWidth="1"/>
    <col min="3338" max="3338" width="14.5703125" style="2" bestFit="1" customWidth="1"/>
    <col min="3339" max="3585" width="11.42578125" style="2"/>
    <col min="3586" max="3586" width="4.7109375" style="2" customWidth="1"/>
    <col min="3587" max="3587" width="14.42578125" style="2" customWidth="1"/>
    <col min="3588" max="3588" width="42.7109375" style="2" bestFit="1" customWidth="1"/>
    <col min="3589" max="3589" width="32.85546875" style="2" bestFit="1" customWidth="1"/>
    <col min="3590" max="3590" width="13.85546875" style="2" bestFit="1" customWidth="1"/>
    <col min="3591" max="3591" width="14.85546875" style="2" bestFit="1" customWidth="1"/>
    <col min="3592" max="3592" width="11.42578125" style="2"/>
    <col min="3593" max="3593" width="60" style="2" bestFit="1" customWidth="1"/>
    <col min="3594" max="3594" width="14.5703125" style="2" bestFit="1" customWidth="1"/>
    <col min="3595" max="3841" width="11.42578125" style="2"/>
    <col min="3842" max="3842" width="4.7109375" style="2" customWidth="1"/>
    <col min="3843" max="3843" width="14.42578125" style="2" customWidth="1"/>
    <col min="3844" max="3844" width="42.7109375" style="2" bestFit="1" customWidth="1"/>
    <col min="3845" max="3845" width="32.85546875" style="2" bestFit="1" customWidth="1"/>
    <col min="3846" max="3846" width="13.85546875" style="2" bestFit="1" customWidth="1"/>
    <col min="3847" max="3847" width="14.85546875" style="2" bestFit="1" customWidth="1"/>
    <col min="3848" max="3848" width="11.42578125" style="2"/>
    <col min="3849" max="3849" width="60" style="2" bestFit="1" customWidth="1"/>
    <col min="3850" max="3850" width="14.5703125" style="2" bestFit="1" customWidth="1"/>
    <col min="3851" max="4097" width="11.42578125" style="2"/>
    <col min="4098" max="4098" width="4.7109375" style="2" customWidth="1"/>
    <col min="4099" max="4099" width="14.42578125" style="2" customWidth="1"/>
    <col min="4100" max="4100" width="42.7109375" style="2" bestFit="1" customWidth="1"/>
    <col min="4101" max="4101" width="32.85546875" style="2" bestFit="1" customWidth="1"/>
    <col min="4102" max="4102" width="13.85546875" style="2" bestFit="1" customWidth="1"/>
    <col min="4103" max="4103" width="14.85546875" style="2" bestFit="1" customWidth="1"/>
    <col min="4104" max="4104" width="11.42578125" style="2"/>
    <col min="4105" max="4105" width="60" style="2" bestFit="1" customWidth="1"/>
    <col min="4106" max="4106" width="14.5703125" style="2" bestFit="1" customWidth="1"/>
    <col min="4107" max="4353" width="11.42578125" style="2"/>
    <col min="4354" max="4354" width="4.7109375" style="2" customWidth="1"/>
    <col min="4355" max="4355" width="14.42578125" style="2" customWidth="1"/>
    <col min="4356" max="4356" width="42.7109375" style="2" bestFit="1" customWidth="1"/>
    <col min="4357" max="4357" width="32.85546875" style="2" bestFit="1" customWidth="1"/>
    <col min="4358" max="4358" width="13.85546875" style="2" bestFit="1" customWidth="1"/>
    <col min="4359" max="4359" width="14.85546875" style="2" bestFit="1" customWidth="1"/>
    <col min="4360" max="4360" width="11.42578125" style="2"/>
    <col min="4361" max="4361" width="60" style="2" bestFit="1" customWidth="1"/>
    <col min="4362" max="4362" width="14.5703125" style="2" bestFit="1" customWidth="1"/>
    <col min="4363" max="4609" width="11.42578125" style="2"/>
    <col min="4610" max="4610" width="4.7109375" style="2" customWidth="1"/>
    <col min="4611" max="4611" width="14.42578125" style="2" customWidth="1"/>
    <col min="4612" max="4612" width="42.7109375" style="2" bestFit="1" customWidth="1"/>
    <col min="4613" max="4613" width="32.85546875" style="2" bestFit="1" customWidth="1"/>
    <col min="4614" max="4614" width="13.85546875" style="2" bestFit="1" customWidth="1"/>
    <col min="4615" max="4615" width="14.85546875" style="2" bestFit="1" customWidth="1"/>
    <col min="4616" max="4616" width="11.42578125" style="2"/>
    <col min="4617" max="4617" width="60" style="2" bestFit="1" customWidth="1"/>
    <col min="4618" max="4618" width="14.5703125" style="2" bestFit="1" customWidth="1"/>
    <col min="4619" max="4865" width="11.42578125" style="2"/>
    <col min="4866" max="4866" width="4.7109375" style="2" customWidth="1"/>
    <col min="4867" max="4867" width="14.42578125" style="2" customWidth="1"/>
    <col min="4868" max="4868" width="42.7109375" style="2" bestFit="1" customWidth="1"/>
    <col min="4869" max="4869" width="32.85546875" style="2" bestFit="1" customWidth="1"/>
    <col min="4870" max="4870" width="13.85546875" style="2" bestFit="1" customWidth="1"/>
    <col min="4871" max="4871" width="14.85546875" style="2" bestFit="1" customWidth="1"/>
    <col min="4872" max="4872" width="11.42578125" style="2"/>
    <col min="4873" max="4873" width="60" style="2" bestFit="1" customWidth="1"/>
    <col min="4874" max="4874" width="14.5703125" style="2" bestFit="1" customWidth="1"/>
    <col min="4875" max="5121" width="11.42578125" style="2"/>
    <col min="5122" max="5122" width="4.7109375" style="2" customWidth="1"/>
    <col min="5123" max="5123" width="14.42578125" style="2" customWidth="1"/>
    <col min="5124" max="5124" width="42.7109375" style="2" bestFit="1" customWidth="1"/>
    <col min="5125" max="5125" width="32.85546875" style="2" bestFit="1" customWidth="1"/>
    <col min="5126" max="5126" width="13.85546875" style="2" bestFit="1" customWidth="1"/>
    <col min="5127" max="5127" width="14.85546875" style="2" bestFit="1" customWidth="1"/>
    <col min="5128" max="5128" width="11.42578125" style="2"/>
    <col min="5129" max="5129" width="60" style="2" bestFit="1" customWidth="1"/>
    <col min="5130" max="5130" width="14.5703125" style="2" bestFit="1" customWidth="1"/>
    <col min="5131" max="5377" width="11.42578125" style="2"/>
    <col min="5378" max="5378" width="4.7109375" style="2" customWidth="1"/>
    <col min="5379" max="5379" width="14.42578125" style="2" customWidth="1"/>
    <col min="5380" max="5380" width="42.7109375" style="2" bestFit="1" customWidth="1"/>
    <col min="5381" max="5381" width="32.85546875" style="2" bestFit="1" customWidth="1"/>
    <col min="5382" max="5382" width="13.85546875" style="2" bestFit="1" customWidth="1"/>
    <col min="5383" max="5383" width="14.85546875" style="2" bestFit="1" customWidth="1"/>
    <col min="5384" max="5384" width="11.42578125" style="2"/>
    <col min="5385" max="5385" width="60" style="2" bestFit="1" customWidth="1"/>
    <col min="5386" max="5386" width="14.5703125" style="2" bestFit="1" customWidth="1"/>
    <col min="5387" max="5633" width="11.42578125" style="2"/>
    <col min="5634" max="5634" width="4.7109375" style="2" customWidth="1"/>
    <col min="5635" max="5635" width="14.42578125" style="2" customWidth="1"/>
    <col min="5636" max="5636" width="42.7109375" style="2" bestFit="1" customWidth="1"/>
    <col min="5637" max="5637" width="32.85546875" style="2" bestFit="1" customWidth="1"/>
    <col min="5638" max="5638" width="13.85546875" style="2" bestFit="1" customWidth="1"/>
    <col min="5639" max="5639" width="14.85546875" style="2" bestFit="1" customWidth="1"/>
    <col min="5640" max="5640" width="11.42578125" style="2"/>
    <col min="5641" max="5641" width="60" style="2" bestFit="1" customWidth="1"/>
    <col min="5642" max="5642" width="14.5703125" style="2" bestFit="1" customWidth="1"/>
    <col min="5643" max="5889" width="11.42578125" style="2"/>
    <col min="5890" max="5890" width="4.7109375" style="2" customWidth="1"/>
    <col min="5891" max="5891" width="14.42578125" style="2" customWidth="1"/>
    <col min="5892" max="5892" width="42.7109375" style="2" bestFit="1" customWidth="1"/>
    <col min="5893" max="5893" width="32.85546875" style="2" bestFit="1" customWidth="1"/>
    <col min="5894" max="5894" width="13.85546875" style="2" bestFit="1" customWidth="1"/>
    <col min="5895" max="5895" width="14.85546875" style="2" bestFit="1" customWidth="1"/>
    <col min="5896" max="5896" width="11.42578125" style="2"/>
    <col min="5897" max="5897" width="60" style="2" bestFit="1" customWidth="1"/>
    <col min="5898" max="5898" width="14.5703125" style="2" bestFit="1" customWidth="1"/>
    <col min="5899" max="6145" width="11.42578125" style="2"/>
    <col min="6146" max="6146" width="4.7109375" style="2" customWidth="1"/>
    <col min="6147" max="6147" width="14.42578125" style="2" customWidth="1"/>
    <col min="6148" max="6148" width="42.7109375" style="2" bestFit="1" customWidth="1"/>
    <col min="6149" max="6149" width="32.85546875" style="2" bestFit="1" customWidth="1"/>
    <col min="6150" max="6150" width="13.85546875" style="2" bestFit="1" customWidth="1"/>
    <col min="6151" max="6151" width="14.85546875" style="2" bestFit="1" customWidth="1"/>
    <col min="6152" max="6152" width="11.42578125" style="2"/>
    <col min="6153" max="6153" width="60" style="2" bestFit="1" customWidth="1"/>
    <col min="6154" max="6154" width="14.5703125" style="2" bestFit="1" customWidth="1"/>
    <col min="6155" max="6401" width="11.42578125" style="2"/>
    <col min="6402" max="6402" width="4.7109375" style="2" customWidth="1"/>
    <col min="6403" max="6403" width="14.42578125" style="2" customWidth="1"/>
    <col min="6404" max="6404" width="42.7109375" style="2" bestFit="1" customWidth="1"/>
    <col min="6405" max="6405" width="32.85546875" style="2" bestFit="1" customWidth="1"/>
    <col min="6406" max="6406" width="13.85546875" style="2" bestFit="1" customWidth="1"/>
    <col min="6407" max="6407" width="14.85546875" style="2" bestFit="1" customWidth="1"/>
    <col min="6408" max="6408" width="11.42578125" style="2"/>
    <col min="6409" max="6409" width="60" style="2" bestFit="1" customWidth="1"/>
    <col min="6410" max="6410" width="14.5703125" style="2" bestFit="1" customWidth="1"/>
    <col min="6411" max="6657" width="11.42578125" style="2"/>
    <col min="6658" max="6658" width="4.7109375" style="2" customWidth="1"/>
    <col min="6659" max="6659" width="14.42578125" style="2" customWidth="1"/>
    <col min="6660" max="6660" width="42.7109375" style="2" bestFit="1" customWidth="1"/>
    <col min="6661" max="6661" width="32.85546875" style="2" bestFit="1" customWidth="1"/>
    <col min="6662" max="6662" width="13.85546875" style="2" bestFit="1" customWidth="1"/>
    <col min="6663" max="6663" width="14.85546875" style="2" bestFit="1" customWidth="1"/>
    <col min="6664" max="6664" width="11.42578125" style="2"/>
    <col min="6665" max="6665" width="60" style="2" bestFit="1" customWidth="1"/>
    <col min="6666" max="6666" width="14.5703125" style="2" bestFit="1" customWidth="1"/>
    <col min="6667" max="6913" width="11.42578125" style="2"/>
    <col min="6914" max="6914" width="4.7109375" style="2" customWidth="1"/>
    <col min="6915" max="6915" width="14.42578125" style="2" customWidth="1"/>
    <col min="6916" max="6916" width="42.7109375" style="2" bestFit="1" customWidth="1"/>
    <col min="6917" max="6917" width="32.85546875" style="2" bestFit="1" customWidth="1"/>
    <col min="6918" max="6918" width="13.85546875" style="2" bestFit="1" customWidth="1"/>
    <col min="6919" max="6919" width="14.85546875" style="2" bestFit="1" customWidth="1"/>
    <col min="6920" max="6920" width="11.42578125" style="2"/>
    <col min="6921" max="6921" width="60" style="2" bestFit="1" customWidth="1"/>
    <col min="6922" max="6922" width="14.5703125" style="2" bestFit="1" customWidth="1"/>
    <col min="6923" max="7169" width="11.42578125" style="2"/>
    <col min="7170" max="7170" width="4.7109375" style="2" customWidth="1"/>
    <col min="7171" max="7171" width="14.42578125" style="2" customWidth="1"/>
    <col min="7172" max="7172" width="42.7109375" style="2" bestFit="1" customWidth="1"/>
    <col min="7173" max="7173" width="32.85546875" style="2" bestFit="1" customWidth="1"/>
    <col min="7174" max="7174" width="13.85546875" style="2" bestFit="1" customWidth="1"/>
    <col min="7175" max="7175" width="14.85546875" style="2" bestFit="1" customWidth="1"/>
    <col min="7176" max="7176" width="11.42578125" style="2"/>
    <col min="7177" max="7177" width="60" style="2" bestFit="1" customWidth="1"/>
    <col min="7178" max="7178" width="14.5703125" style="2" bestFit="1" customWidth="1"/>
    <col min="7179" max="7425" width="11.42578125" style="2"/>
    <col min="7426" max="7426" width="4.7109375" style="2" customWidth="1"/>
    <col min="7427" max="7427" width="14.42578125" style="2" customWidth="1"/>
    <col min="7428" max="7428" width="42.7109375" style="2" bestFit="1" customWidth="1"/>
    <col min="7429" max="7429" width="32.85546875" style="2" bestFit="1" customWidth="1"/>
    <col min="7430" max="7430" width="13.85546875" style="2" bestFit="1" customWidth="1"/>
    <col min="7431" max="7431" width="14.85546875" style="2" bestFit="1" customWidth="1"/>
    <col min="7432" max="7432" width="11.42578125" style="2"/>
    <col min="7433" max="7433" width="60" style="2" bestFit="1" customWidth="1"/>
    <col min="7434" max="7434" width="14.5703125" style="2" bestFit="1" customWidth="1"/>
    <col min="7435" max="7681" width="11.42578125" style="2"/>
    <col min="7682" max="7682" width="4.7109375" style="2" customWidth="1"/>
    <col min="7683" max="7683" width="14.42578125" style="2" customWidth="1"/>
    <col min="7684" max="7684" width="42.7109375" style="2" bestFit="1" customWidth="1"/>
    <col min="7685" max="7685" width="32.85546875" style="2" bestFit="1" customWidth="1"/>
    <col min="7686" max="7686" width="13.85546875" style="2" bestFit="1" customWidth="1"/>
    <col min="7687" max="7687" width="14.85546875" style="2" bestFit="1" customWidth="1"/>
    <col min="7688" max="7688" width="11.42578125" style="2"/>
    <col min="7689" max="7689" width="60" style="2" bestFit="1" customWidth="1"/>
    <col min="7690" max="7690" width="14.5703125" style="2" bestFit="1" customWidth="1"/>
    <col min="7691" max="7937" width="11.42578125" style="2"/>
    <col min="7938" max="7938" width="4.7109375" style="2" customWidth="1"/>
    <col min="7939" max="7939" width="14.42578125" style="2" customWidth="1"/>
    <col min="7940" max="7940" width="42.7109375" style="2" bestFit="1" customWidth="1"/>
    <col min="7941" max="7941" width="32.85546875" style="2" bestFit="1" customWidth="1"/>
    <col min="7942" max="7942" width="13.85546875" style="2" bestFit="1" customWidth="1"/>
    <col min="7943" max="7943" width="14.85546875" style="2" bestFit="1" customWidth="1"/>
    <col min="7944" max="7944" width="11.42578125" style="2"/>
    <col min="7945" max="7945" width="60" style="2" bestFit="1" customWidth="1"/>
    <col min="7946" max="7946" width="14.5703125" style="2" bestFit="1" customWidth="1"/>
    <col min="7947" max="8193" width="11.42578125" style="2"/>
    <col min="8194" max="8194" width="4.7109375" style="2" customWidth="1"/>
    <col min="8195" max="8195" width="14.42578125" style="2" customWidth="1"/>
    <col min="8196" max="8196" width="42.7109375" style="2" bestFit="1" customWidth="1"/>
    <col min="8197" max="8197" width="32.85546875" style="2" bestFit="1" customWidth="1"/>
    <col min="8198" max="8198" width="13.85546875" style="2" bestFit="1" customWidth="1"/>
    <col min="8199" max="8199" width="14.85546875" style="2" bestFit="1" customWidth="1"/>
    <col min="8200" max="8200" width="11.42578125" style="2"/>
    <col min="8201" max="8201" width="60" style="2" bestFit="1" customWidth="1"/>
    <col min="8202" max="8202" width="14.5703125" style="2" bestFit="1" customWidth="1"/>
    <col min="8203" max="8449" width="11.42578125" style="2"/>
    <col min="8450" max="8450" width="4.7109375" style="2" customWidth="1"/>
    <col min="8451" max="8451" width="14.42578125" style="2" customWidth="1"/>
    <col min="8452" max="8452" width="42.7109375" style="2" bestFit="1" customWidth="1"/>
    <col min="8453" max="8453" width="32.85546875" style="2" bestFit="1" customWidth="1"/>
    <col min="8454" max="8454" width="13.85546875" style="2" bestFit="1" customWidth="1"/>
    <col min="8455" max="8455" width="14.85546875" style="2" bestFit="1" customWidth="1"/>
    <col min="8456" max="8456" width="11.42578125" style="2"/>
    <col min="8457" max="8457" width="60" style="2" bestFit="1" customWidth="1"/>
    <col min="8458" max="8458" width="14.5703125" style="2" bestFit="1" customWidth="1"/>
    <col min="8459" max="8705" width="11.42578125" style="2"/>
    <col min="8706" max="8706" width="4.7109375" style="2" customWidth="1"/>
    <col min="8707" max="8707" width="14.42578125" style="2" customWidth="1"/>
    <col min="8708" max="8708" width="42.7109375" style="2" bestFit="1" customWidth="1"/>
    <col min="8709" max="8709" width="32.85546875" style="2" bestFit="1" customWidth="1"/>
    <col min="8710" max="8710" width="13.85546875" style="2" bestFit="1" customWidth="1"/>
    <col min="8711" max="8711" width="14.85546875" style="2" bestFit="1" customWidth="1"/>
    <col min="8712" max="8712" width="11.42578125" style="2"/>
    <col min="8713" max="8713" width="60" style="2" bestFit="1" customWidth="1"/>
    <col min="8714" max="8714" width="14.5703125" style="2" bestFit="1" customWidth="1"/>
    <col min="8715" max="8961" width="11.42578125" style="2"/>
    <col min="8962" max="8962" width="4.7109375" style="2" customWidth="1"/>
    <col min="8963" max="8963" width="14.42578125" style="2" customWidth="1"/>
    <col min="8964" max="8964" width="42.7109375" style="2" bestFit="1" customWidth="1"/>
    <col min="8965" max="8965" width="32.85546875" style="2" bestFit="1" customWidth="1"/>
    <col min="8966" max="8966" width="13.85546875" style="2" bestFit="1" customWidth="1"/>
    <col min="8967" max="8967" width="14.85546875" style="2" bestFit="1" customWidth="1"/>
    <col min="8968" max="8968" width="11.42578125" style="2"/>
    <col min="8969" max="8969" width="60" style="2" bestFit="1" customWidth="1"/>
    <col min="8970" max="8970" width="14.5703125" style="2" bestFit="1" customWidth="1"/>
    <col min="8971" max="9217" width="11.42578125" style="2"/>
    <col min="9218" max="9218" width="4.7109375" style="2" customWidth="1"/>
    <col min="9219" max="9219" width="14.42578125" style="2" customWidth="1"/>
    <col min="9220" max="9220" width="42.7109375" style="2" bestFit="1" customWidth="1"/>
    <col min="9221" max="9221" width="32.85546875" style="2" bestFit="1" customWidth="1"/>
    <col min="9222" max="9222" width="13.85546875" style="2" bestFit="1" customWidth="1"/>
    <col min="9223" max="9223" width="14.85546875" style="2" bestFit="1" customWidth="1"/>
    <col min="9224" max="9224" width="11.42578125" style="2"/>
    <col min="9225" max="9225" width="60" style="2" bestFit="1" customWidth="1"/>
    <col min="9226" max="9226" width="14.5703125" style="2" bestFit="1" customWidth="1"/>
    <col min="9227" max="9473" width="11.42578125" style="2"/>
    <col min="9474" max="9474" width="4.7109375" style="2" customWidth="1"/>
    <col min="9475" max="9475" width="14.42578125" style="2" customWidth="1"/>
    <col min="9476" max="9476" width="42.7109375" style="2" bestFit="1" customWidth="1"/>
    <col min="9477" max="9477" width="32.85546875" style="2" bestFit="1" customWidth="1"/>
    <col min="9478" max="9478" width="13.85546875" style="2" bestFit="1" customWidth="1"/>
    <col min="9479" max="9479" width="14.85546875" style="2" bestFit="1" customWidth="1"/>
    <col min="9480" max="9480" width="11.42578125" style="2"/>
    <col min="9481" max="9481" width="60" style="2" bestFit="1" customWidth="1"/>
    <col min="9482" max="9482" width="14.5703125" style="2" bestFit="1" customWidth="1"/>
    <col min="9483" max="9729" width="11.42578125" style="2"/>
    <col min="9730" max="9730" width="4.7109375" style="2" customWidth="1"/>
    <col min="9731" max="9731" width="14.42578125" style="2" customWidth="1"/>
    <col min="9732" max="9732" width="42.7109375" style="2" bestFit="1" customWidth="1"/>
    <col min="9733" max="9733" width="32.85546875" style="2" bestFit="1" customWidth="1"/>
    <col min="9734" max="9734" width="13.85546875" style="2" bestFit="1" customWidth="1"/>
    <col min="9735" max="9735" width="14.85546875" style="2" bestFit="1" customWidth="1"/>
    <col min="9736" max="9736" width="11.42578125" style="2"/>
    <col min="9737" max="9737" width="60" style="2" bestFit="1" customWidth="1"/>
    <col min="9738" max="9738" width="14.5703125" style="2" bestFit="1" customWidth="1"/>
    <col min="9739" max="9985" width="11.42578125" style="2"/>
    <col min="9986" max="9986" width="4.7109375" style="2" customWidth="1"/>
    <col min="9987" max="9987" width="14.42578125" style="2" customWidth="1"/>
    <col min="9988" max="9988" width="42.7109375" style="2" bestFit="1" customWidth="1"/>
    <col min="9989" max="9989" width="32.85546875" style="2" bestFit="1" customWidth="1"/>
    <col min="9990" max="9990" width="13.85546875" style="2" bestFit="1" customWidth="1"/>
    <col min="9991" max="9991" width="14.85546875" style="2" bestFit="1" customWidth="1"/>
    <col min="9992" max="9992" width="11.42578125" style="2"/>
    <col min="9993" max="9993" width="60" style="2" bestFit="1" customWidth="1"/>
    <col min="9994" max="9994" width="14.5703125" style="2" bestFit="1" customWidth="1"/>
    <col min="9995" max="10241" width="11.42578125" style="2"/>
    <col min="10242" max="10242" width="4.7109375" style="2" customWidth="1"/>
    <col min="10243" max="10243" width="14.42578125" style="2" customWidth="1"/>
    <col min="10244" max="10244" width="42.7109375" style="2" bestFit="1" customWidth="1"/>
    <col min="10245" max="10245" width="32.85546875" style="2" bestFit="1" customWidth="1"/>
    <col min="10246" max="10246" width="13.85546875" style="2" bestFit="1" customWidth="1"/>
    <col min="10247" max="10247" width="14.85546875" style="2" bestFit="1" customWidth="1"/>
    <col min="10248" max="10248" width="11.42578125" style="2"/>
    <col min="10249" max="10249" width="60" style="2" bestFit="1" customWidth="1"/>
    <col min="10250" max="10250" width="14.5703125" style="2" bestFit="1" customWidth="1"/>
    <col min="10251" max="10497" width="11.42578125" style="2"/>
    <col min="10498" max="10498" width="4.7109375" style="2" customWidth="1"/>
    <col min="10499" max="10499" width="14.42578125" style="2" customWidth="1"/>
    <col min="10500" max="10500" width="42.7109375" style="2" bestFit="1" customWidth="1"/>
    <col min="10501" max="10501" width="32.85546875" style="2" bestFit="1" customWidth="1"/>
    <col min="10502" max="10502" width="13.85546875" style="2" bestFit="1" customWidth="1"/>
    <col min="10503" max="10503" width="14.85546875" style="2" bestFit="1" customWidth="1"/>
    <col min="10504" max="10504" width="11.42578125" style="2"/>
    <col min="10505" max="10505" width="60" style="2" bestFit="1" customWidth="1"/>
    <col min="10506" max="10506" width="14.5703125" style="2" bestFit="1" customWidth="1"/>
    <col min="10507" max="10753" width="11.42578125" style="2"/>
    <col min="10754" max="10754" width="4.7109375" style="2" customWidth="1"/>
    <col min="10755" max="10755" width="14.42578125" style="2" customWidth="1"/>
    <col min="10756" max="10756" width="42.7109375" style="2" bestFit="1" customWidth="1"/>
    <col min="10757" max="10757" width="32.85546875" style="2" bestFit="1" customWidth="1"/>
    <col min="10758" max="10758" width="13.85546875" style="2" bestFit="1" customWidth="1"/>
    <col min="10759" max="10759" width="14.85546875" style="2" bestFit="1" customWidth="1"/>
    <col min="10760" max="10760" width="11.42578125" style="2"/>
    <col min="10761" max="10761" width="60" style="2" bestFit="1" customWidth="1"/>
    <col min="10762" max="10762" width="14.5703125" style="2" bestFit="1" customWidth="1"/>
    <col min="10763" max="11009" width="11.42578125" style="2"/>
    <col min="11010" max="11010" width="4.7109375" style="2" customWidth="1"/>
    <col min="11011" max="11011" width="14.42578125" style="2" customWidth="1"/>
    <col min="11012" max="11012" width="42.7109375" style="2" bestFit="1" customWidth="1"/>
    <col min="11013" max="11013" width="32.85546875" style="2" bestFit="1" customWidth="1"/>
    <col min="11014" max="11014" width="13.85546875" style="2" bestFit="1" customWidth="1"/>
    <col min="11015" max="11015" width="14.85546875" style="2" bestFit="1" customWidth="1"/>
    <col min="11016" max="11016" width="11.42578125" style="2"/>
    <col min="11017" max="11017" width="60" style="2" bestFit="1" customWidth="1"/>
    <col min="11018" max="11018" width="14.5703125" style="2" bestFit="1" customWidth="1"/>
    <col min="11019" max="11265" width="11.42578125" style="2"/>
    <col min="11266" max="11266" width="4.7109375" style="2" customWidth="1"/>
    <col min="11267" max="11267" width="14.42578125" style="2" customWidth="1"/>
    <col min="11268" max="11268" width="42.7109375" style="2" bestFit="1" customWidth="1"/>
    <col min="11269" max="11269" width="32.85546875" style="2" bestFit="1" customWidth="1"/>
    <col min="11270" max="11270" width="13.85546875" style="2" bestFit="1" customWidth="1"/>
    <col min="11271" max="11271" width="14.85546875" style="2" bestFit="1" customWidth="1"/>
    <col min="11272" max="11272" width="11.42578125" style="2"/>
    <col min="11273" max="11273" width="60" style="2" bestFit="1" customWidth="1"/>
    <col min="11274" max="11274" width="14.5703125" style="2" bestFit="1" customWidth="1"/>
    <col min="11275" max="11521" width="11.42578125" style="2"/>
    <col min="11522" max="11522" width="4.7109375" style="2" customWidth="1"/>
    <col min="11523" max="11523" width="14.42578125" style="2" customWidth="1"/>
    <col min="11524" max="11524" width="42.7109375" style="2" bestFit="1" customWidth="1"/>
    <col min="11525" max="11525" width="32.85546875" style="2" bestFit="1" customWidth="1"/>
    <col min="11526" max="11526" width="13.85546875" style="2" bestFit="1" customWidth="1"/>
    <col min="11527" max="11527" width="14.85546875" style="2" bestFit="1" customWidth="1"/>
    <col min="11528" max="11528" width="11.42578125" style="2"/>
    <col min="11529" max="11529" width="60" style="2" bestFit="1" customWidth="1"/>
    <col min="11530" max="11530" width="14.5703125" style="2" bestFit="1" customWidth="1"/>
    <col min="11531" max="11777" width="11.42578125" style="2"/>
    <col min="11778" max="11778" width="4.7109375" style="2" customWidth="1"/>
    <col min="11779" max="11779" width="14.42578125" style="2" customWidth="1"/>
    <col min="11780" max="11780" width="42.7109375" style="2" bestFit="1" customWidth="1"/>
    <col min="11781" max="11781" width="32.85546875" style="2" bestFit="1" customWidth="1"/>
    <col min="11782" max="11782" width="13.85546875" style="2" bestFit="1" customWidth="1"/>
    <col min="11783" max="11783" width="14.85546875" style="2" bestFit="1" customWidth="1"/>
    <col min="11784" max="11784" width="11.42578125" style="2"/>
    <col min="11785" max="11785" width="60" style="2" bestFit="1" customWidth="1"/>
    <col min="11786" max="11786" width="14.5703125" style="2" bestFit="1" customWidth="1"/>
    <col min="11787" max="12033" width="11.42578125" style="2"/>
    <col min="12034" max="12034" width="4.7109375" style="2" customWidth="1"/>
    <col min="12035" max="12035" width="14.42578125" style="2" customWidth="1"/>
    <col min="12036" max="12036" width="42.7109375" style="2" bestFit="1" customWidth="1"/>
    <col min="12037" max="12037" width="32.85546875" style="2" bestFit="1" customWidth="1"/>
    <col min="12038" max="12038" width="13.85546875" style="2" bestFit="1" customWidth="1"/>
    <col min="12039" max="12039" width="14.85546875" style="2" bestFit="1" customWidth="1"/>
    <col min="12040" max="12040" width="11.42578125" style="2"/>
    <col min="12041" max="12041" width="60" style="2" bestFit="1" customWidth="1"/>
    <col min="12042" max="12042" width="14.5703125" style="2" bestFit="1" customWidth="1"/>
    <col min="12043" max="12289" width="11.42578125" style="2"/>
    <col min="12290" max="12290" width="4.7109375" style="2" customWidth="1"/>
    <col min="12291" max="12291" width="14.42578125" style="2" customWidth="1"/>
    <col min="12292" max="12292" width="42.7109375" style="2" bestFit="1" customWidth="1"/>
    <col min="12293" max="12293" width="32.85546875" style="2" bestFit="1" customWidth="1"/>
    <col min="12294" max="12294" width="13.85546875" style="2" bestFit="1" customWidth="1"/>
    <col min="12295" max="12295" width="14.85546875" style="2" bestFit="1" customWidth="1"/>
    <col min="12296" max="12296" width="11.42578125" style="2"/>
    <col min="12297" max="12297" width="60" style="2" bestFit="1" customWidth="1"/>
    <col min="12298" max="12298" width="14.5703125" style="2" bestFit="1" customWidth="1"/>
    <col min="12299" max="12545" width="11.42578125" style="2"/>
    <col min="12546" max="12546" width="4.7109375" style="2" customWidth="1"/>
    <col min="12547" max="12547" width="14.42578125" style="2" customWidth="1"/>
    <col min="12548" max="12548" width="42.7109375" style="2" bestFit="1" customWidth="1"/>
    <col min="12549" max="12549" width="32.85546875" style="2" bestFit="1" customWidth="1"/>
    <col min="12550" max="12550" width="13.85546875" style="2" bestFit="1" customWidth="1"/>
    <col min="12551" max="12551" width="14.85546875" style="2" bestFit="1" customWidth="1"/>
    <col min="12552" max="12552" width="11.42578125" style="2"/>
    <col min="12553" max="12553" width="60" style="2" bestFit="1" customWidth="1"/>
    <col min="12554" max="12554" width="14.5703125" style="2" bestFit="1" customWidth="1"/>
    <col min="12555" max="12801" width="11.42578125" style="2"/>
    <col min="12802" max="12802" width="4.7109375" style="2" customWidth="1"/>
    <col min="12803" max="12803" width="14.42578125" style="2" customWidth="1"/>
    <col min="12804" max="12804" width="42.7109375" style="2" bestFit="1" customWidth="1"/>
    <col min="12805" max="12805" width="32.85546875" style="2" bestFit="1" customWidth="1"/>
    <col min="12806" max="12806" width="13.85546875" style="2" bestFit="1" customWidth="1"/>
    <col min="12807" max="12807" width="14.85546875" style="2" bestFit="1" customWidth="1"/>
    <col min="12808" max="12808" width="11.42578125" style="2"/>
    <col min="12809" max="12809" width="60" style="2" bestFit="1" customWidth="1"/>
    <col min="12810" max="12810" width="14.5703125" style="2" bestFit="1" customWidth="1"/>
    <col min="12811" max="13057" width="11.42578125" style="2"/>
    <col min="13058" max="13058" width="4.7109375" style="2" customWidth="1"/>
    <col min="13059" max="13059" width="14.42578125" style="2" customWidth="1"/>
    <col min="13060" max="13060" width="42.7109375" style="2" bestFit="1" customWidth="1"/>
    <col min="13061" max="13061" width="32.85546875" style="2" bestFit="1" customWidth="1"/>
    <col min="13062" max="13062" width="13.85546875" style="2" bestFit="1" customWidth="1"/>
    <col min="13063" max="13063" width="14.85546875" style="2" bestFit="1" customWidth="1"/>
    <col min="13064" max="13064" width="11.42578125" style="2"/>
    <col min="13065" max="13065" width="60" style="2" bestFit="1" customWidth="1"/>
    <col min="13066" max="13066" width="14.5703125" style="2" bestFit="1" customWidth="1"/>
    <col min="13067" max="13313" width="11.42578125" style="2"/>
    <col min="13314" max="13314" width="4.7109375" style="2" customWidth="1"/>
    <col min="13315" max="13315" width="14.42578125" style="2" customWidth="1"/>
    <col min="13316" max="13316" width="42.7109375" style="2" bestFit="1" customWidth="1"/>
    <col min="13317" max="13317" width="32.85546875" style="2" bestFit="1" customWidth="1"/>
    <col min="13318" max="13318" width="13.85546875" style="2" bestFit="1" customWidth="1"/>
    <col min="13319" max="13319" width="14.85546875" style="2" bestFit="1" customWidth="1"/>
    <col min="13320" max="13320" width="11.42578125" style="2"/>
    <col min="13321" max="13321" width="60" style="2" bestFit="1" customWidth="1"/>
    <col min="13322" max="13322" width="14.5703125" style="2" bestFit="1" customWidth="1"/>
    <col min="13323" max="13569" width="11.42578125" style="2"/>
    <col min="13570" max="13570" width="4.7109375" style="2" customWidth="1"/>
    <col min="13571" max="13571" width="14.42578125" style="2" customWidth="1"/>
    <col min="13572" max="13572" width="42.7109375" style="2" bestFit="1" customWidth="1"/>
    <col min="13573" max="13573" width="32.85546875" style="2" bestFit="1" customWidth="1"/>
    <col min="13574" max="13574" width="13.85546875" style="2" bestFit="1" customWidth="1"/>
    <col min="13575" max="13575" width="14.85546875" style="2" bestFit="1" customWidth="1"/>
    <col min="13576" max="13576" width="11.42578125" style="2"/>
    <col min="13577" max="13577" width="60" style="2" bestFit="1" customWidth="1"/>
    <col min="13578" max="13578" width="14.5703125" style="2" bestFit="1" customWidth="1"/>
    <col min="13579" max="13825" width="11.42578125" style="2"/>
    <col min="13826" max="13826" width="4.7109375" style="2" customWidth="1"/>
    <col min="13827" max="13827" width="14.42578125" style="2" customWidth="1"/>
    <col min="13828" max="13828" width="42.7109375" style="2" bestFit="1" customWidth="1"/>
    <col min="13829" max="13829" width="32.85546875" style="2" bestFit="1" customWidth="1"/>
    <col min="13830" max="13830" width="13.85546875" style="2" bestFit="1" customWidth="1"/>
    <col min="13831" max="13831" width="14.85546875" style="2" bestFit="1" customWidth="1"/>
    <col min="13832" max="13832" width="11.42578125" style="2"/>
    <col min="13833" max="13833" width="60" style="2" bestFit="1" customWidth="1"/>
    <col min="13834" max="13834" width="14.5703125" style="2" bestFit="1" customWidth="1"/>
    <col min="13835" max="14081" width="11.42578125" style="2"/>
    <col min="14082" max="14082" width="4.7109375" style="2" customWidth="1"/>
    <col min="14083" max="14083" width="14.42578125" style="2" customWidth="1"/>
    <col min="14084" max="14084" width="42.7109375" style="2" bestFit="1" customWidth="1"/>
    <col min="14085" max="14085" width="32.85546875" style="2" bestFit="1" customWidth="1"/>
    <col min="14086" max="14086" width="13.85546875" style="2" bestFit="1" customWidth="1"/>
    <col min="14087" max="14087" width="14.85546875" style="2" bestFit="1" customWidth="1"/>
    <col min="14088" max="14088" width="11.42578125" style="2"/>
    <col min="14089" max="14089" width="60" style="2" bestFit="1" customWidth="1"/>
    <col min="14090" max="14090" width="14.5703125" style="2" bestFit="1" customWidth="1"/>
    <col min="14091" max="14337" width="11.42578125" style="2"/>
    <col min="14338" max="14338" width="4.7109375" style="2" customWidth="1"/>
    <col min="14339" max="14339" width="14.42578125" style="2" customWidth="1"/>
    <col min="14340" max="14340" width="42.7109375" style="2" bestFit="1" customWidth="1"/>
    <col min="14341" max="14341" width="32.85546875" style="2" bestFit="1" customWidth="1"/>
    <col min="14342" max="14342" width="13.85546875" style="2" bestFit="1" customWidth="1"/>
    <col min="14343" max="14343" width="14.85546875" style="2" bestFit="1" customWidth="1"/>
    <col min="14344" max="14344" width="11.42578125" style="2"/>
    <col min="14345" max="14345" width="60" style="2" bestFit="1" customWidth="1"/>
    <col min="14346" max="14346" width="14.5703125" style="2" bestFit="1" customWidth="1"/>
    <col min="14347" max="14593" width="11.42578125" style="2"/>
    <col min="14594" max="14594" width="4.7109375" style="2" customWidth="1"/>
    <col min="14595" max="14595" width="14.42578125" style="2" customWidth="1"/>
    <col min="14596" max="14596" width="42.7109375" style="2" bestFit="1" customWidth="1"/>
    <col min="14597" max="14597" width="32.85546875" style="2" bestFit="1" customWidth="1"/>
    <col min="14598" max="14598" width="13.85546875" style="2" bestFit="1" customWidth="1"/>
    <col min="14599" max="14599" width="14.85546875" style="2" bestFit="1" customWidth="1"/>
    <col min="14600" max="14600" width="11.42578125" style="2"/>
    <col min="14601" max="14601" width="60" style="2" bestFit="1" customWidth="1"/>
    <col min="14602" max="14602" width="14.5703125" style="2" bestFit="1" customWidth="1"/>
    <col min="14603" max="14849" width="11.42578125" style="2"/>
    <col min="14850" max="14850" width="4.7109375" style="2" customWidth="1"/>
    <col min="14851" max="14851" width="14.42578125" style="2" customWidth="1"/>
    <col min="14852" max="14852" width="42.7109375" style="2" bestFit="1" customWidth="1"/>
    <col min="14853" max="14853" width="32.85546875" style="2" bestFit="1" customWidth="1"/>
    <col min="14854" max="14854" width="13.85546875" style="2" bestFit="1" customWidth="1"/>
    <col min="14855" max="14855" width="14.85546875" style="2" bestFit="1" customWidth="1"/>
    <col min="14856" max="14856" width="11.42578125" style="2"/>
    <col min="14857" max="14857" width="60" style="2" bestFit="1" customWidth="1"/>
    <col min="14858" max="14858" width="14.5703125" style="2" bestFit="1" customWidth="1"/>
    <col min="14859" max="15105" width="11.42578125" style="2"/>
    <col min="15106" max="15106" width="4.7109375" style="2" customWidth="1"/>
    <col min="15107" max="15107" width="14.42578125" style="2" customWidth="1"/>
    <col min="15108" max="15108" width="42.7109375" style="2" bestFit="1" customWidth="1"/>
    <col min="15109" max="15109" width="32.85546875" style="2" bestFit="1" customWidth="1"/>
    <col min="15110" max="15110" width="13.85546875" style="2" bestFit="1" customWidth="1"/>
    <col min="15111" max="15111" width="14.85546875" style="2" bestFit="1" customWidth="1"/>
    <col min="15112" max="15112" width="11.42578125" style="2"/>
    <col min="15113" max="15113" width="60" style="2" bestFit="1" customWidth="1"/>
    <col min="15114" max="15114" width="14.5703125" style="2" bestFit="1" customWidth="1"/>
    <col min="15115" max="15361" width="11.42578125" style="2"/>
    <col min="15362" max="15362" width="4.7109375" style="2" customWidth="1"/>
    <col min="15363" max="15363" width="14.42578125" style="2" customWidth="1"/>
    <col min="15364" max="15364" width="42.7109375" style="2" bestFit="1" customWidth="1"/>
    <col min="15365" max="15365" width="32.85546875" style="2" bestFit="1" customWidth="1"/>
    <col min="15366" max="15366" width="13.85546875" style="2" bestFit="1" customWidth="1"/>
    <col min="15367" max="15367" width="14.85546875" style="2" bestFit="1" customWidth="1"/>
    <col min="15368" max="15368" width="11.42578125" style="2"/>
    <col min="15369" max="15369" width="60" style="2" bestFit="1" customWidth="1"/>
    <col min="15370" max="15370" width="14.5703125" style="2" bestFit="1" customWidth="1"/>
    <col min="15371" max="15617" width="11.42578125" style="2"/>
    <col min="15618" max="15618" width="4.7109375" style="2" customWidth="1"/>
    <col min="15619" max="15619" width="14.42578125" style="2" customWidth="1"/>
    <col min="15620" max="15620" width="42.7109375" style="2" bestFit="1" customWidth="1"/>
    <col min="15621" max="15621" width="32.85546875" style="2" bestFit="1" customWidth="1"/>
    <col min="15622" max="15622" width="13.85546875" style="2" bestFit="1" customWidth="1"/>
    <col min="15623" max="15623" width="14.85546875" style="2" bestFit="1" customWidth="1"/>
    <col min="15624" max="15624" width="11.42578125" style="2"/>
    <col min="15625" max="15625" width="60" style="2" bestFit="1" customWidth="1"/>
    <col min="15626" max="15626" width="14.5703125" style="2" bestFit="1" customWidth="1"/>
    <col min="15627" max="15873" width="11.42578125" style="2"/>
    <col min="15874" max="15874" width="4.7109375" style="2" customWidth="1"/>
    <col min="15875" max="15875" width="14.42578125" style="2" customWidth="1"/>
    <col min="15876" max="15876" width="42.7109375" style="2" bestFit="1" customWidth="1"/>
    <col min="15877" max="15877" width="32.85546875" style="2" bestFit="1" customWidth="1"/>
    <col min="15878" max="15878" width="13.85546875" style="2" bestFit="1" customWidth="1"/>
    <col min="15879" max="15879" width="14.85546875" style="2" bestFit="1" customWidth="1"/>
    <col min="15880" max="15880" width="11.42578125" style="2"/>
    <col min="15881" max="15881" width="60" style="2" bestFit="1" customWidth="1"/>
    <col min="15882" max="15882" width="14.5703125" style="2" bestFit="1" customWidth="1"/>
    <col min="15883" max="16129" width="11.42578125" style="2"/>
    <col min="16130" max="16130" width="4.7109375" style="2" customWidth="1"/>
    <col min="16131" max="16131" width="14.42578125" style="2" customWidth="1"/>
    <col min="16132" max="16132" width="42.7109375" style="2" bestFit="1" customWidth="1"/>
    <col min="16133" max="16133" width="32.85546875" style="2" bestFit="1" customWidth="1"/>
    <col min="16134" max="16134" width="13.85546875" style="2" bestFit="1" customWidth="1"/>
    <col min="16135" max="16135" width="14.85546875" style="2" bestFit="1" customWidth="1"/>
    <col min="16136" max="16136" width="11.42578125" style="2"/>
    <col min="16137" max="16137" width="60" style="2" bestFit="1" customWidth="1"/>
    <col min="16138" max="16138" width="14.5703125" style="2" bestFit="1" customWidth="1"/>
    <col min="16139" max="16384" width="11.42578125" style="2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9.5" thickBo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19.5" thickBot="1">
      <c r="A5" s="5" t="s">
        <v>4</v>
      </c>
      <c r="B5" s="6" t="s">
        <v>5</v>
      </c>
      <c r="C5" s="6" t="s">
        <v>6</v>
      </c>
      <c r="D5" s="7" t="s">
        <v>7</v>
      </c>
      <c r="E5" s="6" t="s">
        <v>8</v>
      </c>
      <c r="F5" s="6" t="s">
        <v>9</v>
      </c>
      <c r="G5" s="7" t="s">
        <v>10</v>
      </c>
      <c r="H5" s="8" t="s">
        <v>11</v>
      </c>
      <c r="I5" s="8" t="s">
        <v>12</v>
      </c>
    </row>
    <row r="6" spans="1:9" s="16" customFormat="1" ht="18.75">
      <c r="A6" s="9" t="s">
        <v>13</v>
      </c>
      <c r="B6" s="9"/>
      <c r="C6" s="10" t="s">
        <v>14</v>
      </c>
      <c r="D6" s="11" t="s">
        <v>15</v>
      </c>
      <c r="E6" s="12" t="s">
        <v>16</v>
      </c>
      <c r="F6" s="11" t="s">
        <v>16</v>
      </c>
      <c r="G6" s="13" t="s">
        <v>17</v>
      </c>
      <c r="H6" s="14">
        <v>150000</v>
      </c>
      <c r="I6" s="15">
        <v>160000</v>
      </c>
    </row>
    <row r="7" spans="1:9" s="16" customFormat="1" ht="18.75">
      <c r="A7" s="9" t="s">
        <v>18</v>
      </c>
      <c r="B7" s="9"/>
      <c r="C7" s="10" t="s">
        <v>19</v>
      </c>
      <c r="D7" s="17" t="s">
        <v>20</v>
      </c>
      <c r="E7" s="18" t="s">
        <v>21</v>
      </c>
      <c r="F7" s="18" t="s">
        <v>22</v>
      </c>
      <c r="G7" s="19" t="s">
        <v>23</v>
      </c>
      <c r="H7" s="14">
        <f>100000-50000</f>
        <v>50000</v>
      </c>
      <c r="I7" s="20">
        <v>140000</v>
      </c>
    </row>
    <row r="8" spans="1:9" s="16" customFormat="1" ht="18.75">
      <c r="A8" s="9" t="s">
        <v>24</v>
      </c>
      <c r="B8" s="9"/>
      <c r="C8" s="10" t="s">
        <v>25</v>
      </c>
      <c r="D8" s="21" t="s">
        <v>26</v>
      </c>
      <c r="E8" s="18" t="s">
        <v>27</v>
      </c>
      <c r="F8" s="22" t="s">
        <v>28</v>
      </c>
      <c r="G8" s="9" t="s">
        <v>29</v>
      </c>
      <c r="H8" s="23">
        <f>84000-50000</f>
        <v>34000</v>
      </c>
      <c r="I8" s="20">
        <v>50000</v>
      </c>
    </row>
    <row r="9" spans="1:9" s="16" customFormat="1" ht="18.75">
      <c r="A9" s="9" t="s">
        <v>30</v>
      </c>
      <c r="B9" s="9"/>
      <c r="C9" s="10" t="s">
        <v>31</v>
      </c>
      <c r="D9" s="21" t="s">
        <v>32</v>
      </c>
      <c r="E9" s="18" t="s">
        <v>27</v>
      </c>
      <c r="F9" s="24" t="s">
        <v>33</v>
      </c>
      <c r="G9" s="10" t="s">
        <v>34</v>
      </c>
      <c r="H9" s="14">
        <f>57000-30000</f>
        <v>27000</v>
      </c>
      <c r="I9" s="20">
        <v>40000</v>
      </c>
    </row>
    <row r="10" spans="1:9" s="16" customFormat="1" ht="18.75">
      <c r="A10" s="9" t="s">
        <v>35</v>
      </c>
      <c r="B10" s="9"/>
      <c r="C10" s="10" t="s">
        <v>36</v>
      </c>
      <c r="D10" s="18" t="s">
        <v>37</v>
      </c>
      <c r="E10" s="18" t="s">
        <v>38</v>
      </c>
      <c r="F10" s="18" t="s">
        <v>39</v>
      </c>
      <c r="G10" s="25" t="s">
        <v>40</v>
      </c>
      <c r="H10" s="26">
        <f>35000-25000</f>
        <v>10000</v>
      </c>
      <c r="I10" s="20">
        <v>11200</v>
      </c>
    </row>
    <row r="11" spans="1:9" s="16" customFormat="1" ht="18.75">
      <c r="A11" s="9" t="s">
        <v>41</v>
      </c>
      <c r="B11" s="9"/>
      <c r="C11" s="10" t="s">
        <v>36</v>
      </c>
      <c r="D11" s="18" t="s">
        <v>42</v>
      </c>
      <c r="E11" s="18" t="s">
        <v>43</v>
      </c>
      <c r="F11" s="18" t="s">
        <v>39</v>
      </c>
      <c r="G11" s="25" t="s">
        <v>44</v>
      </c>
      <c r="H11" s="26">
        <f>35000-25000</f>
        <v>10000</v>
      </c>
      <c r="I11" s="20">
        <v>11200</v>
      </c>
    </row>
    <row r="12" spans="1:9" s="16" customFormat="1" ht="18.75">
      <c r="A12" s="9" t="s">
        <v>45</v>
      </c>
      <c r="B12" s="9"/>
      <c r="C12" s="10" t="s">
        <v>36</v>
      </c>
      <c r="D12" s="18" t="s">
        <v>46</v>
      </c>
      <c r="E12" s="18" t="s">
        <v>43</v>
      </c>
      <c r="F12" s="18" t="s">
        <v>47</v>
      </c>
      <c r="G12" s="25" t="s">
        <v>48</v>
      </c>
      <c r="H12" s="26">
        <f>70000-40000</f>
        <v>30000</v>
      </c>
      <c r="I12" s="20">
        <v>25000</v>
      </c>
    </row>
    <row r="13" spans="1:9" s="16" customFormat="1" ht="18.75">
      <c r="A13" s="9" t="s">
        <v>49</v>
      </c>
      <c r="B13" s="9"/>
      <c r="C13" s="25" t="s">
        <v>50</v>
      </c>
      <c r="D13" s="18" t="s">
        <v>51</v>
      </c>
      <c r="E13" s="18" t="s">
        <v>52</v>
      </c>
      <c r="F13" s="18" t="s">
        <v>53</v>
      </c>
      <c r="G13" s="25" t="s">
        <v>54</v>
      </c>
      <c r="H13" s="26">
        <v>5000</v>
      </c>
      <c r="I13" s="20">
        <v>7000</v>
      </c>
    </row>
    <row r="14" spans="1:9" s="16" customFormat="1" ht="18.75">
      <c r="A14" s="9" t="s">
        <v>55</v>
      </c>
      <c r="B14" s="9"/>
      <c r="C14" s="10" t="s">
        <v>50</v>
      </c>
      <c r="D14" s="21" t="s">
        <v>56</v>
      </c>
      <c r="E14" s="18" t="s">
        <v>57</v>
      </c>
      <c r="F14" s="18" t="s">
        <v>39</v>
      </c>
      <c r="G14" s="10" t="s">
        <v>58</v>
      </c>
      <c r="H14" s="27">
        <v>5500</v>
      </c>
      <c r="I14" s="20">
        <v>11200</v>
      </c>
    </row>
    <row r="15" spans="1:9" s="16" customFormat="1" ht="18.75">
      <c r="A15" s="28"/>
      <c r="B15" s="28"/>
      <c r="C15" s="29"/>
      <c r="D15" s="28"/>
      <c r="E15" s="28"/>
      <c r="F15" s="28"/>
      <c r="G15" s="30" t="s">
        <v>59</v>
      </c>
      <c r="H15" s="31">
        <f>SUM(H6:H14)</f>
        <v>321500</v>
      </c>
      <c r="I15" s="32">
        <f>SUM(I6:I14)</f>
        <v>455600</v>
      </c>
    </row>
    <row r="16" spans="1:9" s="16" customFormat="1" ht="19.5" thickBot="1">
      <c r="A16" s="33" t="s">
        <v>60</v>
      </c>
      <c r="B16" s="33"/>
      <c r="C16" s="33"/>
      <c r="D16" s="33"/>
      <c r="E16" s="33"/>
      <c r="F16" s="33"/>
      <c r="G16" s="33"/>
      <c r="H16" s="33"/>
      <c r="I16" s="33"/>
    </row>
    <row r="17" spans="1:9" s="16" customFormat="1" ht="19.5" thickBot="1">
      <c r="A17" s="5" t="s">
        <v>4</v>
      </c>
      <c r="B17" s="6" t="s">
        <v>5</v>
      </c>
      <c r="C17" s="6" t="s">
        <v>6</v>
      </c>
      <c r="D17" s="7" t="s">
        <v>7</v>
      </c>
      <c r="E17" s="6" t="s">
        <v>8</v>
      </c>
      <c r="F17" s="6" t="s">
        <v>9</v>
      </c>
      <c r="G17" s="7" t="s">
        <v>10</v>
      </c>
      <c r="H17" s="8" t="s">
        <v>11</v>
      </c>
      <c r="I17" s="8" t="s">
        <v>12</v>
      </c>
    </row>
    <row r="18" spans="1:9" s="16" customFormat="1" ht="18.75">
      <c r="A18" s="34">
        <v>1</v>
      </c>
      <c r="B18" s="34"/>
      <c r="C18" s="35" t="s">
        <v>61</v>
      </c>
      <c r="D18" s="36" t="s">
        <v>62</v>
      </c>
      <c r="E18" s="37" t="s">
        <v>63</v>
      </c>
      <c r="F18" s="36" t="s">
        <v>64</v>
      </c>
      <c r="G18" s="35" t="s">
        <v>65</v>
      </c>
      <c r="H18" s="38">
        <v>40000</v>
      </c>
      <c r="I18" s="39">
        <v>60000</v>
      </c>
    </row>
    <row r="19" spans="1:9" s="16" customFormat="1" ht="18.75">
      <c r="A19" s="25">
        <v>2</v>
      </c>
      <c r="B19" s="25"/>
      <c r="C19" s="10" t="s">
        <v>66</v>
      </c>
      <c r="D19" s="21" t="s">
        <v>67</v>
      </c>
      <c r="E19" s="21" t="s">
        <v>68</v>
      </c>
      <c r="F19" s="17" t="s">
        <v>69</v>
      </c>
      <c r="G19" s="10" t="s">
        <v>70</v>
      </c>
      <c r="H19" s="14">
        <v>10000</v>
      </c>
      <c r="I19" s="20">
        <v>1100</v>
      </c>
    </row>
    <row r="20" spans="1:9" s="16" customFormat="1" ht="18.75">
      <c r="A20" s="25">
        <v>3</v>
      </c>
      <c r="B20" s="25"/>
      <c r="C20" s="10" t="s">
        <v>50</v>
      </c>
      <c r="D20" s="21" t="s">
        <v>71</v>
      </c>
      <c r="E20" s="21" t="s">
        <v>72</v>
      </c>
      <c r="F20" s="17" t="s">
        <v>73</v>
      </c>
      <c r="G20" s="10" t="s">
        <v>74</v>
      </c>
      <c r="H20" s="14">
        <v>5000</v>
      </c>
      <c r="I20" s="20">
        <v>1750</v>
      </c>
    </row>
    <row r="21" spans="1:9" s="16" customFormat="1" ht="18.75">
      <c r="A21" s="28"/>
      <c r="B21" s="28"/>
      <c r="C21" s="29"/>
      <c r="D21" s="28"/>
      <c r="E21" s="28"/>
      <c r="F21" s="28"/>
      <c r="G21" s="30" t="s">
        <v>59</v>
      </c>
      <c r="H21" s="31">
        <f>SUM(H18:H20)</f>
        <v>55000</v>
      </c>
      <c r="I21" s="40">
        <f>SUM(I18:I20)</f>
        <v>62850</v>
      </c>
    </row>
    <row r="22" spans="1:9" s="16" customFormat="1" ht="18.75" hidden="1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6" customFormat="1" ht="13.5" hidden="1" customHeight="1" thickBot="1">
      <c r="A23" s="28"/>
      <c r="B23" s="28"/>
      <c r="C23" s="29"/>
      <c r="D23" s="28"/>
      <c r="E23" s="28"/>
      <c r="F23" s="28"/>
      <c r="G23" s="29"/>
      <c r="H23" s="41"/>
      <c r="I23" s="28"/>
    </row>
    <row r="24" spans="1:9" s="16" customFormat="1" ht="13.5" hidden="1" customHeight="1" thickBot="1">
      <c r="A24" s="6" t="s">
        <v>4</v>
      </c>
      <c r="B24" s="6"/>
      <c r="C24" s="6" t="s">
        <v>6</v>
      </c>
      <c r="D24" s="7" t="s">
        <v>7</v>
      </c>
      <c r="E24" s="7"/>
      <c r="F24" s="6" t="s">
        <v>9</v>
      </c>
      <c r="G24" s="7" t="s">
        <v>10</v>
      </c>
      <c r="H24" s="42" t="s">
        <v>75</v>
      </c>
      <c r="I24" s="28"/>
    </row>
    <row r="25" spans="1:9" s="16" customFormat="1" ht="13.5" hidden="1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s="16" customFormat="1" ht="13.5" hidden="1" customHeight="1">
      <c r="A26" s="28"/>
      <c r="B26" s="28"/>
      <c r="C26" s="28"/>
      <c r="D26" s="28"/>
      <c r="E26" s="28"/>
      <c r="F26" s="28"/>
      <c r="G26" s="43" t="s">
        <v>59</v>
      </c>
      <c r="H26" s="44">
        <v>0</v>
      </c>
      <c r="I26" s="28"/>
    </row>
    <row r="27" spans="1:9" s="16" customFormat="1" ht="19.5" thickBot="1">
      <c r="A27" s="33" t="s">
        <v>76</v>
      </c>
      <c r="B27" s="33"/>
      <c r="C27" s="33"/>
      <c r="D27" s="33"/>
      <c r="E27" s="33"/>
      <c r="F27" s="33"/>
      <c r="G27" s="33"/>
      <c r="H27" s="33"/>
      <c r="I27" s="33"/>
    </row>
    <row r="28" spans="1:9" s="16" customFormat="1" ht="19.5" thickBot="1">
      <c r="A28" s="6" t="s">
        <v>4</v>
      </c>
      <c r="B28" s="6" t="s">
        <v>5</v>
      </c>
      <c r="C28" s="6" t="s">
        <v>6</v>
      </c>
      <c r="D28" s="7" t="s">
        <v>7</v>
      </c>
      <c r="E28" s="6" t="s">
        <v>8</v>
      </c>
      <c r="F28" s="6" t="s">
        <v>9</v>
      </c>
      <c r="G28" s="7" t="s">
        <v>10</v>
      </c>
      <c r="H28" s="8" t="s">
        <v>11</v>
      </c>
      <c r="I28" s="8" t="s">
        <v>12</v>
      </c>
    </row>
    <row r="29" spans="1:9" s="16" customFormat="1" ht="18.75">
      <c r="A29" s="10">
        <v>1</v>
      </c>
      <c r="B29" s="10"/>
      <c r="C29" s="10" t="s">
        <v>19</v>
      </c>
      <c r="D29" s="21" t="s">
        <v>77</v>
      </c>
      <c r="E29" s="21" t="s">
        <v>78</v>
      </c>
      <c r="F29" s="21" t="s">
        <v>79</v>
      </c>
      <c r="G29" s="10" t="s">
        <v>80</v>
      </c>
      <c r="H29" s="14">
        <v>30000</v>
      </c>
      <c r="I29" s="39">
        <v>30000</v>
      </c>
    </row>
    <row r="30" spans="1:9" s="16" customFormat="1" ht="18.75">
      <c r="A30" s="10">
        <f>A29+1</f>
        <v>2</v>
      </c>
      <c r="B30" s="10"/>
      <c r="C30" s="10" t="s">
        <v>31</v>
      </c>
      <c r="D30" s="21" t="s">
        <v>81</v>
      </c>
      <c r="E30" s="21" t="s">
        <v>82</v>
      </c>
      <c r="F30" s="21" t="s">
        <v>83</v>
      </c>
      <c r="G30" s="10" t="s">
        <v>84</v>
      </c>
      <c r="H30" s="14">
        <v>5000</v>
      </c>
      <c r="I30" s="20">
        <v>1100</v>
      </c>
    </row>
    <row r="31" spans="1:9" s="16" customFormat="1" ht="18.75">
      <c r="A31" s="10">
        <f>A30+1</f>
        <v>3</v>
      </c>
      <c r="B31" s="10"/>
      <c r="C31" s="10" t="s">
        <v>85</v>
      </c>
      <c r="D31" s="21" t="s">
        <v>86</v>
      </c>
      <c r="E31" s="21" t="s">
        <v>87</v>
      </c>
      <c r="F31" s="21" t="s">
        <v>83</v>
      </c>
      <c r="G31" s="10" t="s">
        <v>88</v>
      </c>
      <c r="H31" s="14">
        <v>3000</v>
      </c>
      <c r="I31" s="20">
        <v>1100</v>
      </c>
    </row>
    <row r="32" spans="1:9" s="16" customFormat="1" ht="18.75">
      <c r="A32" s="28"/>
      <c r="B32" s="28"/>
      <c r="C32" s="28"/>
      <c r="D32" s="28"/>
      <c r="E32" s="28"/>
      <c r="F32" s="28"/>
      <c r="G32" s="30" t="s">
        <v>59</v>
      </c>
      <c r="H32" s="44">
        <f>SUM(H29:H31)</f>
        <v>38000</v>
      </c>
      <c r="I32" s="32">
        <f>SUM(I29:I31)</f>
        <v>32200</v>
      </c>
    </row>
    <row r="33" spans="1:9" s="16" customFormat="1" ht="19.5" thickBot="1">
      <c r="A33" s="33" t="s">
        <v>89</v>
      </c>
      <c r="B33" s="33"/>
      <c r="C33" s="33"/>
      <c r="D33" s="33"/>
      <c r="E33" s="33"/>
      <c r="F33" s="33"/>
      <c r="G33" s="33"/>
      <c r="H33" s="33"/>
      <c r="I33" s="33"/>
    </row>
    <row r="34" spans="1:9" s="16" customFormat="1" ht="19.5" thickBot="1">
      <c r="A34" s="6" t="s">
        <v>4</v>
      </c>
      <c r="B34" s="6" t="s">
        <v>5</v>
      </c>
      <c r="C34" s="6" t="s">
        <v>6</v>
      </c>
      <c r="D34" s="7" t="s">
        <v>7</v>
      </c>
      <c r="E34" s="6" t="s">
        <v>8</v>
      </c>
      <c r="F34" s="6" t="s">
        <v>9</v>
      </c>
      <c r="G34" s="7" t="s">
        <v>10</v>
      </c>
      <c r="H34" s="8" t="s">
        <v>11</v>
      </c>
      <c r="I34" s="8" t="s">
        <v>12</v>
      </c>
    </row>
    <row r="35" spans="1:9" s="16" customFormat="1" ht="18.75">
      <c r="A35" s="25">
        <v>1</v>
      </c>
      <c r="B35" s="25"/>
      <c r="C35" s="10" t="s">
        <v>90</v>
      </c>
      <c r="D35" s="21" t="s">
        <v>91</v>
      </c>
      <c r="E35" s="21" t="s">
        <v>92</v>
      </c>
      <c r="F35" s="17" t="s">
        <v>93</v>
      </c>
      <c r="G35" s="10" t="s">
        <v>94</v>
      </c>
      <c r="H35" s="14">
        <v>4000</v>
      </c>
      <c r="I35" s="20">
        <v>1100</v>
      </c>
    </row>
    <row r="36" spans="1:9" s="16" customFormat="1" ht="18.75">
      <c r="A36" s="28"/>
      <c r="B36" s="28"/>
      <c r="C36" s="28"/>
      <c r="D36" s="28"/>
      <c r="E36" s="28"/>
      <c r="F36" s="28"/>
      <c r="G36" s="30" t="s">
        <v>59</v>
      </c>
      <c r="H36" s="44">
        <f>SUM(H35:H35)</f>
        <v>4000</v>
      </c>
      <c r="I36" s="32">
        <f>SUM(I35:I35)</f>
        <v>1100</v>
      </c>
    </row>
    <row r="37" spans="1:9" s="16" customFormat="1" ht="18.75">
      <c r="A37" s="28"/>
      <c r="B37" s="28"/>
      <c r="C37" s="28"/>
      <c r="D37" s="28"/>
      <c r="E37" s="28"/>
      <c r="F37" s="28"/>
      <c r="G37" s="30"/>
      <c r="H37" s="44"/>
      <c r="I37" s="32"/>
    </row>
    <row r="38" spans="1:9" s="16" customFormat="1" ht="18.75">
      <c r="A38" s="28"/>
      <c r="B38" s="28"/>
      <c r="C38" s="28"/>
      <c r="D38" s="28"/>
      <c r="E38" s="28"/>
      <c r="F38" s="28"/>
      <c r="G38" s="30"/>
      <c r="H38" s="44"/>
      <c r="I38" s="32"/>
    </row>
    <row r="39" spans="1:9" s="16" customFormat="1" ht="17.25" customHeight="1" thickBot="1">
      <c r="A39" s="33" t="s">
        <v>95</v>
      </c>
      <c r="B39" s="33"/>
      <c r="C39" s="33"/>
      <c r="D39" s="33"/>
      <c r="E39" s="33"/>
      <c r="F39" s="33"/>
      <c r="G39" s="33"/>
      <c r="H39" s="33"/>
      <c r="I39" s="33"/>
    </row>
    <row r="40" spans="1:9" s="16" customFormat="1" ht="19.5" thickBot="1">
      <c r="A40" s="45" t="s">
        <v>4</v>
      </c>
      <c r="B40" s="6" t="s">
        <v>5</v>
      </c>
      <c r="C40" s="6" t="s">
        <v>6</v>
      </c>
      <c r="D40" s="7" t="s">
        <v>7</v>
      </c>
      <c r="E40" s="6" t="s">
        <v>8</v>
      </c>
      <c r="F40" s="6" t="s">
        <v>9</v>
      </c>
      <c r="G40" s="7" t="s">
        <v>10</v>
      </c>
      <c r="H40" s="8" t="s">
        <v>11</v>
      </c>
      <c r="I40" s="8" t="s">
        <v>12</v>
      </c>
    </row>
    <row r="41" spans="1:9" s="16" customFormat="1" ht="18.75">
      <c r="A41" s="25">
        <v>1</v>
      </c>
      <c r="B41" s="25"/>
      <c r="C41" s="24" t="s">
        <v>96</v>
      </c>
      <c r="D41" s="24" t="s">
        <v>97</v>
      </c>
      <c r="E41" s="24" t="s">
        <v>98</v>
      </c>
      <c r="F41" s="24" t="s">
        <v>99</v>
      </c>
      <c r="G41" s="10" t="s">
        <v>100</v>
      </c>
      <c r="H41" s="23">
        <v>15000</v>
      </c>
      <c r="I41" s="46">
        <v>5500</v>
      </c>
    </row>
    <row r="42" spans="1:9" s="16" customFormat="1" ht="18.75">
      <c r="A42" s="28"/>
      <c r="B42" s="28"/>
      <c r="C42" s="28"/>
      <c r="D42" s="28"/>
      <c r="E42" s="28"/>
      <c r="F42" s="28"/>
      <c r="G42" s="30" t="s">
        <v>59</v>
      </c>
      <c r="H42" s="44">
        <f>SUM(H41)</f>
        <v>15000</v>
      </c>
      <c r="I42" s="32">
        <f>SUM(I41)</f>
        <v>5500</v>
      </c>
    </row>
    <row r="43" spans="1:9" s="16" customFormat="1" ht="21" customHeight="1" thickBot="1">
      <c r="A43" s="4" t="s">
        <v>101</v>
      </c>
      <c r="B43" s="4"/>
      <c r="C43" s="4"/>
      <c r="D43" s="4"/>
      <c r="E43" s="4"/>
      <c r="F43" s="4"/>
      <c r="G43" s="4"/>
      <c r="H43" s="4"/>
      <c r="I43" s="4"/>
    </row>
    <row r="44" spans="1:9" s="16" customFormat="1" ht="19.5" thickBot="1">
      <c r="A44" s="6" t="s">
        <v>4</v>
      </c>
      <c r="B44" s="6" t="s">
        <v>5</v>
      </c>
      <c r="C44" s="6" t="s">
        <v>6</v>
      </c>
      <c r="D44" s="7" t="s">
        <v>7</v>
      </c>
      <c r="E44" s="6" t="s">
        <v>8</v>
      </c>
      <c r="F44" s="6" t="s">
        <v>9</v>
      </c>
      <c r="G44" s="7" t="s">
        <v>10</v>
      </c>
      <c r="H44" s="8" t="s">
        <v>11</v>
      </c>
      <c r="I44" s="8" t="s">
        <v>12</v>
      </c>
    </row>
    <row r="45" spans="1:9" s="16" customFormat="1" ht="18.75">
      <c r="A45" s="34">
        <v>1</v>
      </c>
      <c r="B45" s="34"/>
      <c r="C45" s="10" t="s">
        <v>19</v>
      </c>
      <c r="D45" s="24" t="s">
        <v>102</v>
      </c>
      <c r="E45" s="21" t="s">
        <v>103</v>
      </c>
      <c r="F45" s="24" t="s">
        <v>104</v>
      </c>
      <c r="G45" s="25" t="s">
        <v>105</v>
      </c>
      <c r="H45" s="26">
        <v>30000</v>
      </c>
      <c r="I45" s="20">
        <v>140000</v>
      </c>
    </row>
    <row r="46" spans="1:9" s="16" customFormat="1" ht="18.75">
      <c r="A46" s="10">
        <f>A45+1</f>
        <v>2</v>
      </c>
      <c r="B46" s="10"/>
      <c r="C46" s="10" t="s">
        <v>85</v>
      </c>
      <c r="D46" s="21" t="s">
        <v>106</v>
      </c>
      <c r="E46" s="21" t="s">
        <v>107</v>
      </c>
      <c r="F46" s="21" t="s">
        <v>108</v>
      </c>
      <c r="G46" s="10" t="s">
        <v>109</v>
      </c>
      <c r="H46" s="14">
        <v>15000</v>
      </c>
      <c r="I46" s="20">
        <v>15000</v>
      </c>
    </row>
    <row r="47" spans="1:9" s="16" customFormat="1" ht="18.75">
      <c r="A47" s="10">
        <f>A46+1</f>
        <v>3</v>
      </c>
      <c r="B47" s="10"/>
      <c r="C47" s="10" t="s">
        <v>85</v>
      </c>
      <c r="D47" s="47" t="s">
        <v>110</v>
      </c>
      <c r="E47" s="21" t="s">
        <v>111</v>
      </c>
      <c r="F47" s="48" t="s">
        <v>112</v>
      </c>
      <c r="G47" s="49" t="s">
        <v>113</v>
      </c>
      <c r="H47" s="50">
        <v>6000</v>
      </c>
      <c r="I47" s="20">
        <v>1100</v>
      </c>
    </row>
    <row r="48" spans="1:9" s="16" customFormat="1" ht="18.75">
      <c r="A48" s="28"/>
      <c r="B48" s="28"/>
      <c r="C48" s="51"/>
      <c r="D48" s="52"/>
      <c r="E48" s="52"/>
      <c r="F48" s="52"/>
      <c r="G48" s="30" t="s">
        <v>59</v>
      </c>
      <c r="H48" s="53">
        <f>SUM(H45:H47)</f>
        <v>51000</v>
      </c>
      <c r="I48" s="32">
        <f>SUM(I45:I47)</f>
        <v>156100</v>
      </c>
    </row>
    <row r="49" spans="1:9" s="16" customFormat="1" ht="19.5" thickBot="1">
      <c r="A49" s="4" t="s">
        <v>114</v>
      </c>
      <c r="B49" s="4"/>
      <c r="C49" s="4"/>
      <c r="D49" s="4"/>
      <c r="E49" s="4"/>
      <c r="F49" s="4"/>
      <c r="G49" s="4"/>
      <c r="H49" s="4"/>
      <c r="I49" s="4"/>
    </row>
    <row r="50" spans="1:9" s="16" customFormat="1" ht="19.5" thickBot="1">
      <c r="A50" s="6" t="s">
        <v>4</v>
      </c>
      <c r="B50" s="6" t="s">
        <v>5</v>
      </c>
      <c r="C50" s="6" t="s">
        <v>6</v>
      </c>
      <c r="D50" s="7" t="s">
        <v>7</v>
      </c>
      <c r="E50" s="6" t="s">
        <v>8</v>
      </c>
      <c r="F50" s="6" t="s">
        <v>9</v>
      </c>
      <c r="G50" s="7" t="s">
        <v>10</v>
      </c>
      <c r="H50" s="8" t="s">
        <v>11</v>
      </c>
      <c r="I50" s="8" t="s">
        <v>12</v>
      </c>
    </row>
    <row r="51" spans="1:9" s="16" customFormat="1" ht="18.75">
      <c r="A51" s="34">
        <v>1</v>
      </c>
      <c r="B51" s="34"/>
      <c r="C51" s="34" t="s">
        <v>115</v>
      </c>
      <c r="D51" s="37" t="s">
        <v>116</v>
      </c>
      <c r="E51" s="21" t="s">
        <v>117</v>
      </c>
      <c r="F51" s="37" t="s">
        <v>118</v>
      </c>
      <c r="G51" s="34" t="s">
        <v>119</v>
      </c>
      <c r="H51" s="54">
        <v>50000</v>
      </c>
      <c r="I51" s="20">
        <v>140000</v>
      </c>
    </row>
    <row r="52" spans="1:9" s="16" customFormat="1" ht="18.75">
      <c r="A52" s="10">
        <v>2</v>
      </c>
      <c r="B52" s="10"/>
      <c r="C52" s="10" t="s">
        <v>90</v>
      </c>
      <c r="D52" s="21" t="s">
        <v>120</v>
      </c>
      <c r="E52" s="21" t="s">
        <v>121</v>
      </c>
      <c r="F52" s="21" t="s">
        <v>122</v>
      </c>
      <c r="G52" s="10" t="s">
        <v>123</v>
      </c>
      <c r="H52" s="14">
        <f>35000-15000</f>
        <v>20000</v>
      </c>
      <c r="I52" s="20">
        <v>20000</v>
      </c>
    </row>
    <row r="53" spans="1:9" s="16" customFormat="1" ht="18.75">
      <c r="A53" s="55"/>
      <c r="B53" s="55"/>
      <c r="C53" s="56"/>
      <c r="D53" s="55"/>
      <c r="E53" s="55"/>
      <c r="F53" s="55"/>
      <c r="G53" s="43" t="s">
        <v>59</v>
      </c>
      <c r="H53" s="57">
        <f>SUM(H51:H52)</f>
        <v>70000</v>
      </c>
      <c r="I53" s="32">
        <f>SUM(I51:I52)</f>
        <v>160000</v>
      </c>
    </row>
    <row r="54" spans="1:9" s="16" customFormat="1" ht="0.75" customHeight="1">
      <c r="A54" s="55"/>
      <c r="B54" s="55"/>
      <c r="C54" s="56"/>
      <c r="D54" s="55"/>
      <c r="E54" s="55"/>
      <c r="F54" s="55"/>
      <c r="G54" s="43"/>
      <c r="H54" s="57"/>
      <c r="I54" s="32"/>
    </row>
    <row r="55" spans="1:9" s="16" customFormat="1" ht="21" customHeight="1" thickBot="1">
      <c r="A55" s="4" t="s">
        <v>124</v>
      </c>
      <c r="B55" s="4"/>
      <c r="C55" s="4"/>
      <c r="D55" s="4"/>
      <c r="E55" s="4"/>
      <c r="F55" s="4"/>
      <c r="G55" s="4"/>
      <c r="H55" s="4"/>
      <c r="I55" s="4"/>
    </row>
    <row r="56" spans="1:9" s="16" customFormat="1" ht="18.75" customHeight="1" thickBot="1">
      <c r="A56" s="6" t="s">
        <v>4</v>
      </c>
      <c r="B56" s="6" t="s">
        <v>5</v>
      </c>
      <c r="C56" s="6" t="s">
        <v>6</v>
      </c>
      <c r="D56" s="7" t="s">
        <v>7</v>
      </c>
      <c r="E56" s="6" t="s">
        <v>8</v>
      </c>
      <c r="F56" s="6" t="s">
        <v>9</v>
      </c>
      <c r="G56" s="7" t="s">
        <v>10</v>
      </c>
      <c r="H56" s="8" t="s">
        <v>11</v>
      </c>
      <c r="I56" s="8" t="s">
        <v>12</v>
      </c>
    </row>
    <row r="57" spans="1:9" s="16" customFormat="1" ht="18.75">
      <c r="A57" s="10">
        <v>1</v>
      </c>
      <c r="B57" s="10"/>
      <c r="C57" s="10" t="s">
        <v>125</v>
      </c>
      <c r="D57" s="21" t="s">
        <v>126</v>
      </c>
      <c r="E57" s="21" t="s">
        <v>127</v>
      </c>
      <c r="F57" s="21" t="s">
        <v>128</v>
      </c>
      <c r="G57" s="10" t="s">
        <v>129</v>
      </c>
      <c r="H57" s="14">
        <v>9000</v>
      </c>
      <c r="I57" s="20">
        <v>5200</v>
      </c>
    </row>
    <row r="58" spans="1:9" s="16" customFormat="1" ht="18.75">
      <c r="A58" s="10">
        <v>2</v>
      </c>
      <c r="B58" s="10"/>
      <c r="C58" s="10" t="s">
        <v>125</v>
      </c>
      <c r="D58" s="21" t="s">
        <v>130</v>
      </c>
      <c r="E58" s="21" t="s">
        <v>127</v>
      </c>
      <c r="F58" s="21" t="s">
        <v>128</v>
      </c>
      <c r="G58" s="10" t="s">
        <v>131</v>
      </c>
      <c r="H58" s="14">
        <v>9000</v>
      </c>
      <c r="I58" s="20">
        <v>5200</v>
      </c>
    </row>
    <row r="59" spans="1:9" s="16" customFormat="1" ht="18.75">
      <c r="A59" s="10">
        <v>3</v>
      </c>
      <c r="B59" s="10"/>
      <c r="C59" s="10" t="s">
        <v>125</v>
      </c>
      <c r="D59" s="21" t="s">
        <v>132</v>
      </c>
      <c r="E59" s="21" t="s">
        <v>133</v>
      </c>
      <c r="F59" s="37" t="s">
        <v>134</v>
      </c>
      <c r="G59" s="10" t="s">
        <v>135</v>
      </c>
      <c r="H59" s="14">
        <v>9000</v>
      </c>
      <c r="I59" s="20">
        <v>9500</v>
      </c>
    </row>
    <row r="60" spans="1:9" s="16" customFormat="1" ht="18.75">
      <c r="A60" s="10">
        <v>4</v>
      </c>
      <c r="B60" s="10"/>
      <c r="C60" s="10" t="s">
        <v>125</v>
      </c>
      <c r="D60" s="21" t="s">
        <v>136</v>
      </c>
      <c r="E60" s="21" t="s">
        <v>133</v>
      </c>
      <c r="F60" s="37" t="s">
        <v>134</v>
      </c>
      <c r="G60" s="10" t="s">
        <v>137</v>
      </c>
      <c r="H60" s="14">
        <v>9000</v>
      </c>
      <c r="I60" s="20">
        <v>9500</v>
      </c>
    </row>
    <row r="61" spans="1:9" s="16" customFormat="1" ht="18.75">
      <c r="A61" s="10">
        <v>5</v>
      </c>
      <c r="B61" s="10"/>
      <c r="C61" s="10" t="s">
        <v>138</v>
      </c>
      <c r="D61" s="21" t="s">
        <v>139</v>
      </c>
      <c r="E61" s="21" t="s">
        <v>127</v>
      </c>
      <c r="F61" s="21" t="s">
        <v>128</v>
      </c>
      <c r="G61" s="10" t="s">
        <v>140</v>
      </c>
      <c r="H61" s="14">
        <v>8800</v>
      </c>
      <c r="I61" s="20">
        <v>5200</v>
      </c>
    </row>
    <row r="62" spans="1:9" s="16" customFormat="1" ht="18.75">
      <c r="A62" s="10">
        <v>6</v>
      </c>
      <c r="B62" s="10"/>
      <c r="C62" s="10" t="s">
        <v>138</v>
      </c>
      <c r="D62" s="21" t="s">
        <v>141</v>
      </c>
      <c r="E62" s="21" t="s">
        <v>127</v>
      </c>
      <c r="F62" s="21" t="s">
        <v>128</v>
      </c>
      <c r="G62" s="10" t="s">
        <v>142</v>
      </c>
      <c r="H62" s="14">
        <v>8800</v>
      </c>
      <c r="I62" s="20">
        <v>5200</v>
      </c>
    </row>
    <row r="63" spans="1:9" s="16" customFormat="1" ht="18.75">
      <c r="A63" s="10">
        <v>7</v>
      </c>
      <c r="B63" s="10"/>
      <c r="C63" s="10" t="s">
        <v>138</v>
      </c>
      <c r="D63" s="21" t="s">
        <v>143</v>
      </c>
      <c r="E63" s="21" t="s">
        <v>144</v>
      </c>
      <c r="F63" s="37" t="s">
        <v>134</v>
      </c>
      <c r="G63" s="10" t="s">
        <v>145</v>
      </c>
      <c r="H63" s="14">
        <v>10000</v>
      </c>
      <c r="I63" s="20">
        <v>9500</v>
      </c>
    </row>
    <row r="64" spans="1:9" s="16" customFormat="1" ht="18.75">
      <c r="A64" s="10">
        <v>8</v>
      </c>
      <c r="B64" s="10"/>
      <c r="C64" s="10" t="s">
        <v>138</v>
      </c>
      <c r="D64" s="21" t="s">
        <v>146</v>
      </c>
      <c r="E64" s="21" t="s">
        <v>127</v>
      </c>
      <c r="F64" s="21" t="s">
        <v>128</v>
      </c>
      <c r="G64" s="10" t="s">
        <v>147</v>
      </c>
      <c r="H64" s="14">
        <v>8800</v>
      </c>
      <c r="I64" s="20">
        <v>5200</v>
      </c>
    </row>
    <row r="65" spans="1:9" s="16" customFormat="1" ht="18.75">
      <c r="A65" s="10">
        <v>9</v>
      </c>
      <c r="B65" s="10"/>
      <c r="C65" s="10" t="s">
        <v>138</v>
      </c>
      <c r="D65" s="21" t="s">
        <v>148</v>
      </c>
      <c r="E65" s="21" t="s">
        <v>127</v>
      </c>
      <c r="F65" s="21" t="s">
        <v>128</v>
      </c>
      <c r="G65" s="10" t="s">
        <v>149</v>
      </c>
      <c r="H65" s="14">
        <v>8800</v>
      </c>
      <c r="I65" s="20">
        <v>5200</v>
      </c>
    </row>
    <row r="66" spans="1:9" s="16" customFormat="1" ht="18.75">
      <c r="A66" s="10">
        <v>10</v>
      </c>
      <c r="B66" s="10"/>
      <c r="C66" s="10" t="s">
        <v>138</v>
      </c>
      <c r="D66" s="21" t="s">
        <v>150</v>
      </c>
      <c r="E66" s="21" t="s">
        <v>127</v>
      </c>
      <c r="F66" s="21" t="s">
        <v>128</v>
      </c>
      <c r="G66" s="10" t="s">
        <v>151</v>
      </c>
      <c r="H66" s="14">
        <v>8800</v>
      </c>
      <c r="I66" s="20">
        <v>5200</v>
      </c>
    </row>
    <row r="67" spans="1:9" s="16" customFormat="1" ht="18.75">
      <c r="A67" s="10">
        <v>11</v>
      </c>
      <c r="B67" s="10"/>
      <c r="C67" s="10" t="s">
        <v>85</v>
      </c>
      <c r="D67" s="21" t="s">
        <v>152</v>
      </c>
      <c r="E67" s="21" t="s">
        <v>127</v>
      </c>
      <c r="F67" s="21" t="s">
        <v>128</v>
      </c>
      <c r="G67" s="10" t="s">
        <v>153</v>
      </c>
      <c r="H67" s="14">
        <v>7800</v>
      </c>
      <c r="I67" s="20">
        <v>5200</v>
      </c>
    </row>
    <row r="68" spans="1:9" s="16" customFormat="1" ht="18.75">
      <c r="A68" s="10">
        <v>12</v>
      </c>
      <c r="B68" s="10"/>
      <c r="C68" s="10" t="s">
        <v>85</v>
      </c>
      <c r="D68" s="21" t="s">
        <v>154</v>
      </c>
      <c r="E68" s="21" t="s">
        <v>127</v>
      </c>
      <c r="F68" s="21" t="s">
        <v>128</v>
      </c>
      <c r="G68" s="10" t="s">
        <v>155</v>
      </c>
      <c r="H68" s="14">
        <v>7800</v>
      </c>
      <c r="I68" s="20">
        <v>5200</v>
      </c>
    </row>
    <row r="69" spans="1:9" s="16" customFormat="1" ht="18.75">
      <c r="A69" s="10">
        <v>13</v>
      </c>
      <c r="B69" s="10"/>
      <c r="C69" s="10" t="s">
        <v>85</v>
      </c>
      <c r="D69" s="21" t="s">
        <v>156</v>
      </c>
      <c r="E69" s="21" t="s">
        <v>157</v>
      </c>
      <c r="F69" s="21" t="s">
        <v>158</v>
      </c>
      <c r="G69" s="10" t="s">
        <v>159</v>
      </c>
      <c r="H69" s="14">
        <v>4000</v>
      </c>
      <c r="I69" s="20">
        <v>1750</v>
      </c>
    </row>
    <row r="70" spans="1:9" s="16" customFormat="1" ht="18.75">
      <c r="A70" s="10">
        <v>14</v>
      </c>
      <c r="B70" s="10"/>
      <c r="C70" s="10" t="s">
        <v>160</v>
      </c>
      <c r="D70" s="21" t="s">
        <v>161</v>
      </c>
      <c r="E70" s="21" t="s">
        <v>127</v>
      </c>
      <c r="F70" s="21" t="s">
        <v>128</v>
      </c>
      <c r="G70" s="10" t="s">
        <v>162</v>
      </c>
      <c r="H70" s="14">
        <v>7800</v>
      </c>
      <c r="I70" s="20">
        <v>5200</v>
      </c>
    </row>
    <row r="71" spans="1:9" s="16" customFormat="1" ht="18.75">
      <c r="A71" s="10">
        <v>15</v>
      </c>
      <c r="B71" s="10"/>
      <c r="C71" s="10" t="s">
        <v>160</v>
      </c>
      <c r="D71" s="21" t="s">
        <v>163</v>
      </c>
      <c r="E71" s="21" t="s">
        <v>127</v>
      </c>
      <c r="F71" s="21" t="s">
        <v>128</v>
      </c>
      <c r="G71" s="10" t="s">
        <v>164</v>
      </c>
      <c r="H71" s="14">
        <v>7800</v>
      </c>
      <c r="I71" s="20">
        <v>5200</v>
      </c>
    </row>
    <row r="72" spans="1:9" s="16" customFormat="1" ht="18.75">
      <c r="A72" s="10">
        <v>16</v>
      </c>
      <c r="B72" s="10"/>
      <c r="C72" s="10" t="s">
        <v>160</v>
      </c>
      <c r="D72" s="21" t="s">
        <v>165</v>
      </c>
      <c r="E72" s="21" t="s">
        <v>127</v>
      </c>
      <c r="F72" s="21" t="s">
        <v>166</v>
      </c>
      <c r="G72" s="10" t="s">
        <v>167</v>
      </c>
      <c r="H72" s="14">
        <v>10000</v>
      </c>
      <c r="I72" s="20">
        <v>15000</v>
      </c>
    </row>
    <row r="73" spans="1:9" s="16" customFormat="1" ht="18.75">
      <c r="A73" s="10">
        <v>17</v>
      </c>
      <c r="B73" s="10"/>
      <c r="C73" s="10" t="s">
        <v>160</v>
      </c>
      <c r="D73" s="21" t="s">
        <v>168</v>
      </c>
      <c r="E73" s="21" t="s">
        <v>127</v>
      </c>
      <c r="F73" s="21" t="s">
        <v>128</v>
      </c>
      <c r="G73" s="10" t="s">
        <v>169</v>
      </c>
      <c r="H73" s="14">
        <v>7800</v>
      </c>
      <c r="I73" s="20">
        <v>5200</v>
      </c>
    </row>
    <row r="74" spans="1:9" s="16" customFormat="1" ht="18.75">
      <c r="A74" s="10">
        <v>18</v>
      </c>
      <c r="B74" s="10"/>
      <c r="C74" s="10" t="s">
        <v>170</v>
      </c>
      <c r="D74" s="21" t="s">
        <v>171</v>
      </c>
      <c r="E74" s="21" t="s">
        <v>127</v>
      </c>
      <c r="F74" s="21" t="s">
        <v>128</v>
      </c>
      <c r="G74" s="10" t="s">
        <v>172</v>
      </c>
      <c r="H74" s="14">
        <v>7800</v>
      </c>
      <c r="I74" s="20">
        <v>5200</v>
      </c>
    </row>
    <row r="75" spans="1:9" s="16" customFormat="1" ht="18.75">
      <c r="A75" s="56"/>
      <c r="B75" s="56"/>
      <c r="C75" s="56"/>
      <c r="D75" s="56"/>
      <c r="E75" s="56"/>
      <c r="F75" s="56"/>
      <c r="G75" s="43" t="s">
        <v>59</v>
      </c>
      <c r="H75" s="57">
        <f>SUM(H57:H74)</f>
        <v>150800</v>
      </c>
      <c r="I75" s="32">
        <f>SUM(I57:I74)</f>
        <v>112850</v>
      </c>
    </row>
    <row r="76" spans="1:9" s="16" customFormat="1" ht="13.5" customHeight="1">
      <c r="A76" s="56"/>
      <c r="B76" s="56"/>
      <c r="C76" s="56"/>
      <c r="D76" s="56"/>
      <c r="E76" s="56"/>
      <c r="F76" s="56"/>
      <c r="G76" s="43"/>
      <c r="H76" s="57"/>
      <c r="I76" s="28"/>
    </row>
    <row r="77" spans="1:9" s="16" customFormat="1" ht="19.5" thickBot="1">
      <c r="A77" s="4" t="s">
        <v>173</v>
      </c>
      <c r="B77" s="4"/>
      <c r="C77" s="4"/>
      <c r="D77" s="4"/>
      <c r="E77" s="4"/>
      <c r="F77" s="4"/>
      <c r="G77" s="4"/>
      <c r="H77" s="4"/>
      <c r="I77" s="4"/>
    </row>
    <row r="78" spans="1:9" s="16" customFormat="1" ht="17.25" customHeight="1" thickBot="1">
      <c r="A78" s="5" t="s">
        <v>4</v>
      </c>
      <c r="B78" s="6" t="s">
        <v>5</v>
      </c>
      <c r="C78" s="6" t="s">
        <v>6</v>
      </c>
      <c r="D78" s="7" t="s">
        <v>7</v>
      </c>
      <c r="E78" s="6" t="s">
        <v>8</v>
      </c>
      <c r="F78" s="6" t="s">
        <v>9</v>
      </c>
      <c r="G78" s="7" t="s">
        <v>10</v>
      </c>
      <c r="H78" s="8" t="s">
        <v>11</v>
      </c>
      <c r="I78" s="8" t="s">
        <v>12</v>
      </c>
    </row>
    <row r="79" spans="1:9" s="16" customFormat="1" ht="18.75">
      <c r="A79" s="10">
        <v>1</v>
      </c>
      <c r="B79" s="10"/>
      <c r="C79" s="10" t="s">
        <v>174</v>
      </c>
      <c r="D79" s="21" t="s">
        <v>175</v>
      </c>
      <c r="E79" s="21" t="s">
        <v>176</v>
      </c>
      <c r="F79" s="21" t="s">
        <v>177</v>
      </c>
      <c r="G79" s="10" t="s">
        <v>178</v>
      </c>
      <c r="H79" s="14">
        <v>24000</v>
      </c>
      <c r="I79" s="39">
        <v>15000</v>
      </c>
    </row>
    <row r="80" spans="1:9" s="16" customFormat="1" ht="18.75">
      <c r="A80" s="10">
        <v>2</v>
      </c>
      <c r="B80" s="10"/>
      <c r="C80" s="10" t="s">
        <v>36</v>
      </c>
      <c r="D80" s="21" t="s">
        <v>179</v>
      </c>
      <c r="E80" s="21" t="s">
        <v>180</v>
      </c>
      <c r="F80" s="21" t="s">
        <v>181</v>
      </c>
      <c r="G80" s="10" t="s">
        <v>182</v>
      </c>
      <c r="H80" s="23">
        <f>18000-9000</f>
        <v>9000</v>
      </c>
      <c r="I80" s="20">
        <v>1200</v>
      </c>
    </row>
    <row r="81" spans="1:9" s="16" customFormat="1" ht="18.75">
      <c r="A81" s="10">
        <v>3</v>
      </c>
      <c r="B81" s="10"/>
      <c r="C81" s="58" t="s">
        <v>90</v>
      </c>
      <c r="D81" s="22" t="s">
        <v>183</v>
      </c>
      <c r="E81" s="21" t="s">
        <v>184</v>
      </c>
      <c r="F81" s="22" t="s">
        <v>185</v>
      </c>
      <c r="G81" s="58" t="s">
        <v>186</v>
      </c>
      <c r="H81" s="14">
        <v>5000</v>
      </c>
      <c r="I81" s="20">
        <v>2000</v>
      </c>
    </row>
    <row r="82" spans="1:9" s="16" customFormat="1" ht="18.75">
      <c r="A82" s="10">
        <v>4</v>
      </c>
      <c r="B82" s="10"/>
      <c r="C82" s="10" t="s">
        <v>187</v>
      </c>
      <c r="D82" s="21" t="s">
        <v>188</v>
      </c>
      <c r="E82" s="21" t="s">
        <v>189</v>
      </c>
      <c r="F82" s="22" t="s">
        <v>185</v>
      </c>
      <c r="G82" s="10" t="s">
        <v>190</v>
      </c>
      <c r="H82" s="23">
        <v>6000</v>
      </c>
      <c r="I82" s="20">
        <v>2000</v>
      </c>
    </row>
    <row r="83" spans="1:9" s="16" customFormat="1" ht="18.75">
      <c r="A83" s="10">
        <v>5</v>
      </c>
      <c r="B83" s="10"/>
      <c r="C83" s="10" t="s">
        <v>50</v>
      </c>
      <c r="D83" s="21" t="s">
        <v>191</v>
      </c>
      <c r="E83" s="21" t="s">
        <v>192</v>
      </c>
      <c r="F83" s="21" t="s">
        <v>193</v>
      </c>
      <c r="G83" s="10" t="s">
        <v>194</v>
      </c>
      <c r="H83" s="23">
        <v>3000</v>
      </c>
      <c r="I83" s="20">
        <v>1100</v>
      </c>
    </row>
    <row r="84" spans="1:9" s="16" customFormat="1" ht="18.75">
      <c r="A84" s="10">
        <v>6</v>
      </c>
      <c r="B84" s="10"/>
      <c r="C84" s="10" t="s">
        <v>50</v>
      </c>
      <c r="D84" s="21" t="s">
        <v>195</v>
      </c>
      <c r="E84" s="21" t="s">
        <v>189</v>
      </c>
      <c r="F84" s="21" t="s">
        <v>185</v>
      </c>
      <c r="G84" s="10" t="s">
        <v>196</v>
      </c>
      <c r="H84" s="23">
        <v>4000</v>
      </c>
      <c r="I84" s="20">
        <v>2000</v>
      </c>
    </row>
    <row r="85" spans="1:9" s="16" customFormat="1" ht="18.75">
      <c r="A85" s="56"/>
      <c r="B85" s="56"/>
      <c r="C85" s="56"/>
      <c r="D85" s="56"/>
      <c r="E85" s="56"/>
      <c r="F85" s="56"/>
      <c r="G85" s="43" t="s">
        <v>59</v>
      </c>
      <c r="H85" s="57">
        <f>SUM(H79:H84)</f>
        <v>51000</v>
      </c>
      <c r="I85" s="32">
        <f>SUM(I79:I84)</f>
        <v>23300</v>
      </c>
    </row>
    <row r="86" spans="1:9" s="16" customFormat="1" ht="18.75">
      <c r="A86" s="28"/>
      <c r="B86" s="28"/>
      <c r="C86" s="29"/>
      <c r="D86" s="28"/>
      <c r="E86" s="28"/>
      <c r="F86" s="28"/>
      <c r="G86" s="29"/>
      <c r="H86" s="41"/>
      <c r="I86" s="28"/>
    </row>
    <row r="87" spans="1:9" s="16" customFormat="1" ht="18.75" customHeight="1" thickBot="1">
      <c r="A87" s="4" t="s">
        <v>197</v>
      </c>
      <c r="B87" s="4"/>
      <c r="C87" s="4"/>
      <c r="D87" s="4"/>
      <c r="E87" s="4"/>
      <c r="F87" s="4"/>
      <c r="G87" s="4"/>
      <c r="H87" s="4"/>
      <c r="I87" s="4"/>
    </row>
    <row r="88" spans="1:9" s="16" customFormat="1" ht="19.5" thickBot="1">
      <c r="A88" s="5" t="s">
        <v>4</v>
      </c>
      <c r="B88" s="6" t="s">
        <v>5</v>
      </c>
      <c r="C88" s="6" t="s">
        <v>6</v>
      </c>
      <c r="D88" s="7" t="s">
        <v>7</v>
      </c>
      <c r="E88" s="6" t="s">
        <v>8</v>
      </c>
      <c r="F88" s="6" t="s">
        <v>9</v>
      </c>
      <c r="G88" s="7" t="s">
        <v>10</v>
      </c>
      <c r="H88" s="8" t="s">
        <v>11</v>
      </c>
      <c r="I88" s="8" t="s">
        <v>12</v>
      </c>
    </row>
    <row r="89" spans="1:9" s="16" customFormat="1" ht="18.75">
      <c r="A89" s="10">
        <v>1</v>
      </c>
      <c r="B89" s="10"/>
      <c r="C89" s="10" t="s">
        <v>198</v>
      </c>
      <c r="D89" s="59" t="s">
        <v>199</v>
      </c>
      <c r="E89" s="59" t="s">
        <v>200</v>
      </c>
      <c r="F89" s="17" t="s">
        <v>201</v>
      </c>
      <c r="G89" s="58" t="s">
        <v>202</v>
      </c>
      <c r="H89" s="14">
        <v>6000</v>
      </c>
      <c r="I89" s="20">
        <v>6500</v>
      </c>
    </row>
    <row r="90" spans="1:9" s="16" customFormat="1" ht="18.75">
      <c r="A90" s="10">
        <v>2</v>
      </c>
      <c r="B90" s="10"/>
      <c r="C90" s="10" t="s">
        <v>90</v>
      </c>
      <c r="D90" s="59" t="s">
        <v>203</v>
      </c>
      <c r="E90" s="59" t="s">
        <v>204</v>
      </c>
      <c r="F90" s="17" t="s">
        <v>205</v>
      </c>
      <c r="G90" s="58" t="s">
        <v>206</v>
      </c>
      <c r="H90" s="14">
        <v>4000</v>
      </c>
      <c r="I90" s="20">
        <v>1100</v>
      </c>
    </row>
    <row r="91" spans="1:9" s="16" customFormat="1" ht="18.75">
      <c r="A91" s="10">
        <v>3</v>
      </c>
      <c r="B91" s="10"/>
      <c r="C91" s="10" t="s">
        <v>207</v>
      </c>
      <c r="D91" s="21" t="s">
        <v>208</v>
      </c>
      <c r="E91" s="59" t="s">
        <v>209</v>
      </c>
      <c r="F91" s="21" t="s">
        <v>210</v>
      </c>
      <c r="G91" s="10" t="s">
        <v>211</v>
      </c>
      <c r="H91" s="23">
        <v>4000</v>
      </c>
      <c r="I91" s="20">
        <v>2500</v>
      </c>
    </row>
    <row r="92" spans="1:9" s="16" customFormat="1" ht="18.75">
      <c r="A92" s="51"/>
      <c r="B92" s="51"/>
      <c r="C92" s="51"/>
      <c r="D92" s="52"/>
      <c r="E92" s="60"/>
      <c r="F92" s="52"/>
      <c r="G92" s="51"/>
      <c r="H92" s="61"/>
      <c r="I92" s="62"/>
    </row>
    <row r="93" spans="1:9" s="16" customFormat="1" ht="18.75">
      <c r="A93" s="56"/>
      <c r="B93" s="56"/>
      <c r="C93" s="56"/>
      <c r="D93" s="56"/>
      <c r="E93" s="56"/>
      <c r="F93" s="56"/>
      <c r="G93" s="43" t="s">
        <v>59</v>
      </c>
      <c r="H93" s="57">
        <f>SUM(H89:H91)</f>
        <v>14000</v>
      </c>
      <c r="I93" s="32">
        <f>SUM(I89:I91)</f>
        <v>10100</v>
      </c>
    </row>
    <row r="94" spans="1:9" s="16" customFormat="1" ht="19.5" thickBot="1">
      <c r="A94" s="4" t="s">
        <v>212</v>
      </c>
      <c r="B94" s="4"/>
      <c r="C94" s="4"/>
      <c r="D94" s="4"/>
      <c r="E94" s="4"/>
      <c r="F94" s="4"/>
      <c r="G94" s="4"/>
      <c r="H94" s="4"/>
      <c r="I94" s="4"/>
    </row>
    <row r="95" spans="1:9" s="16" customFormat="1" ht="19.5" thickBot="1">
      <c r="A95" s="6" t="s">
        <v>4</v>
      </c>
      <c r="B95" s="6" t="s">
        <v>5</v>
      </c>
      <c r="C95" s="6" t="s">
        <v>6</v>
      </c>
      <c r="D95" s="7" t="s">
        <v>7</v>
      </c>
      <c r="E95" s="6" t="s">
        <v>8</v>
      </c>
      <c r="F95" s="6" t="s">
        <v>9</v>
      </c>
      <c r="G95" s="7" t="s">
        <v>10</v>
      </c>
      <c r="H95" s="8" t="s">
        <v>11</v>
      </c>
      <c r="I95" s="8" t="s">
        <v>12</v>
      </c>
    </row>
    <row r="96" spans="1:9" s="16" customFormat="1" ht="18.75">
      <c r="A96" s="10">
        <v>1</v>
      </c>
      <c r="B96" s="10"/>
      <c r="C96" s="10" t="s">
        <v>160</v>
      </c>
      <c r="D96" s="21" t="s">
        <v>213</v>
      </c>
      <c r="E96" s="21" t="s">
        <v>214</v>
      </c>
      <c r="F96" s="21" t="s">
        <v>215</v>
      </c>
      <c r="G96" s="10" t="s">
        <v>216</v>
      </c>
      <c r="H96" s="23">
        <v>4000</v>
      </c>
      <c r="I96" s="63">
        <v>2500</v>
      </c>
    </row>
    <row r="97" spans="1:9" s="16" customFormat="1" ht="18.75">
      <c r="A97" s="10">
        <f>A96+1</f>
        <v>2</v>
      </c>
      <c r="B97" s="10"/>
      <c r="C97" s="10" t="s">
        <v>217</v>
      </c>
      <c r="D97" s="21" t="s">
        <v>218</v>
      </c>
      <c r="E97" s="21" t="s">
        <v>214</v>
      </c>
      <c r="F97" s="21" t="s">
        <v>215</v>
      </c>
      <c r="G97" s="10" t="s">
        <v>219</v>
      </c>
      <c r="H97" s="23">
        <v>4000</v>
      </c>
      <c r="I97" s="46">
        <v>2500</v>
      </c>
    </row>
    <row r="98" spans="1:9" s="16" customFormat="1" ht="18.75">
      <c r="A98" s="10">
        <f>A97+1</f>
        <v>3</v>
      </c>
      <c r="B98" s="10"/>
      <c r="C98" s="10" t="s">
        <v>220</v>
      </c>
      <c r="D98" s="21" t="s">
        <v>221</v>
      </c>
      <c r="E98" s="21" t="s">
        <v>222</v>
      </c>
      <c r="F98" s="21" t="s">
        <v>223</v>
      </c>
      <c r="G98" s="10" t="s">
        <v>224</v>
      </c>
      <c r="H98" s="23">
        <v>14000</v>
      </c>
      <c r="I98" s="46">
        <v>15000</v>
      </c>
    </row>
    <row r="99" spans="1:9" s="16" customFormat="1" ht="18.75">
      <c r="A99" s="56"/>
      <c r="B99" s="56"/>
      <c r="C99" s="56"/>
      <c r="D99" s="55"/>
      <c r="E99" s="55"/>
      <c r="F99" s="55"/>
      <c r="G99" s="30" t="s">
        <v>59</v>
      </c>
      <c r="H99" s="53">
        <f>SUM(H96:H98)</f>
        <v>22000</v>
      </c>
      <c r="I99" s="40">
        <f>SUM(I96:I98)</f>
        <v>20000</v>
      </c>
    </row>
    <row r="100" spans="1:9" s="16" customFormat="1" ht="18.75" customHeight="1" thickBot="1">
      <c r="A100" s="4" t="s">
        <v>1</v>
      </c>
      <c r="B100" s="4"/>
      <c r="C100" s="4"/>
      <c r="D100" s="4"/>
      <c r="E100" s="4"/>
      <c r="F100" s="4"/>
      <c r="G100" s="4"/>
      <c r="H100" s="4"/>
      <c r="I100" s="4"/>
    </row>
    <row r="101" spans="1:9" s="16" customFormat="1" ht="19.5" thickBot="1">
      <c r="A101" s="5" t="s">
        <v>4</v>
      </c>
      <c r="B101" s="6" t="s">
        <v>5</v>
      </c>
      <c r="C101" s="6" t="s">
        <v>6</v>
      </c>
      <c r="D101" s="7" t="s">
        <v>7</v>
      </c>
      <c r="E101" s="6" t="s">
        <v>8</v>
      </c>
      <c r="F101" s="6" t="s">
        <v>9</v>
      </c>
      <c r="G101" s="7" t="s">
        <v>10</v>
      </c>
      <c r="H101" s="8" t="s">
        <v>11</v>
      </c>
      <c r="I101" s="8" t="s">
        <v>12</v>
      </c>
    </row>
    <row r="102" spans="1:9" s="16" customFormat="1" ht="18.75">
      <c r="A102" s="10">
        <v>1</v>
      </c>
      <c r="B102" s="10"/>
      <c r="C102" s="10" t="s">
        <v>225</v>
      </c>
      <c r="D102" s="21" t="s">
        <v>226</v>
      </c>
      <c r="E102" s="22" t="s">
        <v>227</v>
      </c>
      <c r="F102" s="17" t="s">
        <v>228</v>
      </c>
      <c r="G102" s="10" t="s">
        <v>229</v>
      </c>
      <c r="H102" s="14">
        <v>85000</v>
      </c>
      <c r="I102" s="20">
        <v>140000</v>
      </c>
    </row>
    <row r="103" spans="1:9" s="16" customFormat="1" ht="18.75">
      <c r="A103" s="10">
        <v>2</v>
      </c>
      <c r="B103" s="10"/>
      <c r="C103" s="10" t="s">
        <v>174</v>
      </c>
      <c r="D103" s="22" t="s">
        <v>230</v>
      </c>
      <c r="E103" s="22" t="s">
        <v>231</v>
      </c>
      <c r="F103" s="64" t="s">
        <v>232</v>
      </c>
      <c r="G103" s="10" t="s">
        <v>233</v>
      </c>
      <c r="H103" s="14">
        <v>45000</v>
      </c>
      <c r="I103" s="20">
        <v>60000</v>
      </c>
    </row>
    <row r="104" spans="1:9" s="16" customFormat="1" ht="18.75">
      <c r="A104" s="10">
        <v>3</v>
      </c>
      <c r="B104" s="10"/>
      <c r="C104" s="10" t="s">
        <v>31</v>
      </c>
      <c r="D104" s="18" t="s">
        <v>234</v>
      </c>
      <c r="E104" s="22" t="s">
        <v>235</v>
      </c>
      <c r="F104" s="65" t="s">
        <v>236</v>
      </c>
      <c r="G104" s="25" t="s">
        <v>237</v>
      </c>
      <c r="H104" s="66">
        <v>45000</v>
      </c>
      <c r="I104" s="20">
        <v>60000</v>
      </c>
    </row>
    <row r="105" spans="1:9" s="16" customFormat="1" ht="18.75">
      <c r="A105" s="10">
        <v>4</v>
      </c>
      <c r="B105" s="10"/>
      <c r="C105" s="10" t="s">
        <v>238</v>
      </c>
      <c r="D105" s="17" t="s">
        <v>239</v>
      </c>
      <c r="E105" s="22" t="s">
        <v>240</v>
      </c>
      <c r="F105" s="17" t="s">
        <v>241</v>
      </c>
      <c r="G105" s="67" t="s">
        <v>242</v>
      </c>
      <c r="H105" s="14">
        <f>31000-20000</f>
        <v>11000</v>
      </c>
      <c r="I105" s="20">
        <v>15000</v>
      </c>
    </row>
    <row r="106" spans="1:9" s="16" customFormat="1" ht="18.75">
      <c r="A106" s="10">
        <v>5</v>
      </c>
      <c r="B106" s="10"/>
      <c r="C106" s="10" t="s">
        <v>90</v>
      </c>
      <c r="D106" s="21" t="s">
        <v>243</v>
      </c>
      <c r="E106" s="22" t="s">
        <v>244</v>
      </c>
      <c r="F106" s="17" t="s">
        <v>245</v>
      </c>
      <c r="G106" s="10" t="s">
        <v>246</v>
      </c>
      <c r="H106" s="23">
        <f>35000-12000</f>
        <v>23000</v>
      </c>
      <c r="I106" s="20">
        <v>25000</v>
      </c>
    </row>
    <row r="107" spans="1:9" s="16" customFormat="1" ht="18.75">
      <c r="A107" s="10">
        <v>6</v>
      </c>
      <c r="B107" s="10"/>
      <c r="C107" s="10" t="s">
        <v>170</v>
      </c>
      <c r="D107" s="21" t="s">
        <v>247</v>
      </c>
      <c r="E107" s="22" t="s">
        <v>248</v>
      </c>
      <c r="F107" s="17" t="s">
        <v>249</v>
      </c>
      <c r="G107" s="10" t="s">
        <v>250</v>
      </c>
      <c r="H107" s="14">
        <v>9000</v>
      </c>
      <c r="I107" s="20">
        <v>6500</v>
      </c>
    </row>
    <row r="108" spans="1:9" s="16" customFormat="1" ht="18.75">
      <c r="A108" s="10">
        <v>7</v>
      </c>
      <c r="B108" s="10"/>
      <c r="C108" s="25" t="s">
        <v>251</v>
      </c>
      <c r="D108" s="68" t="s">
        <v>252</v>
      </c>
      <c r="E108" s="22" t="s">
        <v>253</v>
      </c>
      <c r="F108" s="69" t="s">
        <v>254</v>
      </c>
      <c r="G108" s="70" t="s">
        <v>255</v>
      </c>
      <c r="H108" s="71">
        <f>17250-12250</f>
        <v>5000</v>
      </c>
      <c r="I108" s="20">
        <v>6000</v>
      </c>
    </row>
    <row r="109" spans="1:9" s="16" customFormat="1" ht="18.75">
      <c r="A109" s="10">
        <v>8</v>
      </c>
      <c r="B109" s="10"/>
      <c r="C109" s="25" t="s">
        <v>96</v>
      </c>
      <c r="D109" s="68" t="s">
        <v>256</v>
      </c>
      <c r="E109" s="22" t="s">
        <v>240</v>
      </c>
      <c r="F109" s="69" t="s">
        <v>249</v>
      </c>
      <c r="G109" s="70" t="s">
        <v>257</v>
      </c>
      <c r="H109" s="71">
        <v>4750</v>
      </c>
      <c r="I109" s="20">
        <v>6500</v>
      </c>
    </row>
    <row r="110" spans="1:9" s="16" customFormat="1" ht="18.75">
      <c r="A110" s="10">
        <v>9</v>
      </c>
      <c r="B110" s="10"/>
      <c r="C110" s="25" t="s">
        <v>251</v>
      </c>
      <c r="D110" s="21" t="s">
        <v>258</v>
      </c>
      <c r="E110" s="22" t="s">
        <v>259</v>
      </c>
      <c r="F110" s="17" t="s">
        <v>259</v>
      </c>
      <c r="G110" s="10" t="s">
        <v>260</v>
      </c>
      <c r="H110" s="14">
        <v>8000</v>
      </c>
      <c r="I110" s="20">
        <v>6000</v>
      </c>
    </row>
    <row r="111" spans="1:9" s="16" customFormat="1" ht="18.75">
      <c r="A111" s="56"/>
      <c r="B111" s="56"/>
      <c r="C111" s="56"/>
      <c r="D111" s="55"/>
      <c r="E111" s="55"/>
      <c r="F111" s="55"/>
      <c r="G111" s="43" t="s">
        <v>59</v>
      </c>
      <c r="H111" s="57">
        <f>SUM(H102:H110)</f>
        <v>235750</v>
      </c>
      <c r="I111" s="32">
        <f>SUM(I102:I110)</f>
        <v>325000</v>
      </c>
    </row>
    <row r="112" spans="1:9" s="16" customFormat="1" ht="13.5" customHeight="1">
      <c r="A112" s="56"/>
      <c r="B112" s="56"/>
      <c r="C112" s="56"/>
      <c r="D112" s="55"/>
      <c r="E112" s="55"/>
      <c r="F112" s="55"/>
      <c r="G112" s="43"/>
      <c r="H112" s="57"/>
      <c r="I112" s="28"/>
    </row>
    <row r="113" spans="1:9" s="16" customFormat="1" ht="21.75" customHeight="1" thickBot="1">
      <c r="A113" s="4" t="s">
        <v>261</v>
      </c>
      <c r="B113" s="4"/>
      <c r="C113" s="4"/>
      <c r="D113" s="4"/>
      <c r="E113" s="4"/>
      <c r="F113" s="4"/>
      <c r="G113" s="4"/>
      <c r="H113" s="4"/>
      <c r="I113" s="28"/>
    </row>
    <row r="114" spans="1:9" s="16" customFormat="1" ht="21" customHeight="1" thickBot="1">
      <c r="A114" s="5" t="s">
        <v>4</v>
      </c>
      <c r="B114" s="6" t="s">
        <v>5</v>
      </c>
      <c r="C114" s="6" t="s">
        <v>6</v>
      </c>
      <c r="D114" s="7" t="s">
        <v>7</v>
      </c>
      <c r="E114" s="6" t="s">
        <v>8</v>
      </c>
      <c r="F114" s="6" t="s">
        <v>9</v>
      </c>
      <c r="G114" s="7" t="s">
        <v>10</v>
      </c>
      <c r="H114" s="8" t="s">
        <v>11</v>
      </c>
      <c r="I114" s="8" t="s">
        <v>12</v>
      </c>
    </row>
    <row r="115" spans="1:9" s="16" customFormat="1" ht="21" customHeight="1">
      <c r="A115" s="34">
        <v>1</v>
      </c>
      <c r="B115" s="34"/>
      <c r="C115" s="34" t="s">
        <v>262</v>
      </c>
      <c r="D115" s="37" t="s">
        <v>263</v>
      </c>
      <c r="E115" s="21" t="s">
        <v>264</v>
      </c>
      <c r="F115" s="37" t="s">
        <v>265</v>
      </c>
      <c r="G115" s="34" t="s">
        <v>266</v>
      </c>
      <c r="H115" s="72">
        <v>20000</v>
      </c>
      <c r="I115" s="20">
        <v>25000</v>
      </c>
    </row>
    <row r="116" spans="1:9" s="16" customFormat="1" ht="21" customHeight="1">
      <c r="A116" s="10">
        <v>2</v>
      </c>
      <c r="B116" s="10"/>
      <c r="C116" s="10" t="s">
        <v>31</v>
      </c>
      <c r="D116" s="21" t="s">
        <v>267</v>
      </c>
      <c r="E116" s="21" t="s">
        <v>268</v>
      </c>
      <c r="F116" s="21" t="s">
        <v>269</v>
      </c>
      <c r="G116" s="10" t="s">
        <v>270</v>
      </c>
      <c r="H116" s="14">
        <v>10000</v>
      </c>
      <c r="I116" s="20">
        <v>9500</v>
      </c>
    </row>
    <row r="117" spans="1:9" s="16" customFormat="1" ht="21" customHeight="1">
      <c r="A117" s="56"/>
      <c r="B117" s="56"/>
      <c r="C117" s="56"/>
      <c r="D117" s="55"/>
      <c r="E117" s="55"/>
      <c r="F117" s="55"/>
      <c r="G117" s="43" t="s">
        <v>59</v>
      </c>
      <c r="H117" s="57">
        <f>SUM(H115:H116)</f>
        <v>30000</v>
      </c>
      <c r="I117" s="40">
        <f>SUM(I115:I116)</f>
        <v>34500</v>
      </c>
    </row>
    <row r="118" spans="1:9" s="16" customFormat="1" ht="13.5" customHeight="1">
      <c r="A118" s="56"/>
      <c r="B118" s="56"/>
      <c r="C118" s="56"/>
      <c r="D118" s="55"/>
      <c r="E118" s="55"/>
      <c r="F118" s="55"/>
      <c r="G118" s="43"/>
      <c r="H118" s="57"/>
      <c r="I118" s="40"/>
    </row>
    <row r="119" spans="1:9" s="16" customFormat="1" ht="21" customHeight="1" thickBot="1">
      <c r="A119" s="4" t="s">
        <v>271</v>
      </c>
      <c r="B119" s="4"/>
      <c r="C119" s="4"/>
      <c r="D119" s="4"/>
      <c r="E119" s="4"/>
      <c r="F119" s="4"/>
      <c r="G119" s="4"/>
      <c r="H119" s="4"/>
      <c r="I119" s="28"/>
    </row>
    <row r="120" spans="1:9" s="16" customFormat="1" ht="18.75" customHeight="1" thickBot="1">
      <c r="A120" s="73" t="s">
        <v>4</v>
      </c>
      <c r="B120" s="6" t="s">
        <v>5</v>
      </c>
      <c r="C120" s="6" t="s">
        <v>6</v>
      </c>
      <c r="D120" s="7" t="s">
        <v>7</v>
      </c>
      <c r="E120" s="6" t="s">
        <v>8</v>
      </c>
      <c r="F120" s="6" t="s">
        <v>9</v>
      </c>
      <c r="G120" s="7" t="s">
        <v>10</v>
      </c>
      <c r="H120" s="8" t="s">
        <v>11</v>
      </c>
      <c r="I120" s="8" t="s">
        <v>12</v>
      </c>
    </row>
    <row r="121" spans="1:9" s="16" customFormat="1" ht="18.75" customHeight="1">
      <c r="A121" s="34">
        <v>1</v>
      </c>
      <c r="B121" s="74"/>
      <c r="C121" s="75" t="s">
        <v>272</v>
      </c>
      <c r="D121" s="76" t="s">
        <v>273</v>
      </c>
      <c r="E121" s="77" t="s">
        <v>274</v>
      </c>
      <c r="F121" s="77" t="s">
        <v>275</v>
      </c>
      <c r="G121" s="78" t="s">
        <v>276</v>
      </c>
      <c r="H121" s="78">
        <v>4000</v>
      </c>
      <c r="I121" s="20">
        <v>4000</v>
      </c>
    </row>
    <row r="122" spans="1:9" s="16" customFormat="1" ht="18.75" customHeight="1">
      <c r="A122" s="55"/>
      <c r="B122" s="55"/>
      <c r="C122" s="56"/>
      <c r="D122" s="55"/>
      <c r="E122" s="55"/>
      <c r="F122" s="55"/>
      <c r="G122" s="43" t="s">
        <v>59</v>
      </c>
      <c r="H122" s="57">
        <f>+H121</f>
        <v>4000</v>
      </c>
      <c r="I122" s="32">
        <f>SUM(I121)</f>
        <v>4000</v>
      </c>
    </row>
    <row r="123" spans="1:9" s="16" customFormat="1" ht="26.25" customHeight="1" thickBot="1">
      <c r="A123" s="4" t="s">
        <v>277</v>
      </c>
      <c r="B123" s="4"/>
      <c r="C123" s="4"/>
      <c r="D123" s="4"/>
      <c r="E123" s="4"/>
      <c r="F123" s="4"/>
      <c r="G123" s="4"/>
      <c r="H123" s="4"/>
      <c r="I123" s="28"/>
    </row>
    <row r="124" spans="1:9" s="16" customFormat="1" ht="26.25" customHeight="1" thickBot="1">
      <c r="A124" s="73" t="s">
        <v>4</v>
      </c>
      <c r="B124" s="6" t="s">
        <v>5</v>
      </c>
      <c r="C124" s="6" t="s">
        <v>6</v>
      </c>
      <c r="D124" s="7" t="s">
        <v>7</v>
      </c>
      <c r="E124" s="6" t="s">
        <v>8</v>
      </c>
      <c r="F124" s="6" t="s">
        <v>9</v>
      </c>
      <c r="G124" s="7" t="s">
        <v>10</v>
      </c>
      <c r="H124" s="8" t="s">
        <v>11</v>
      </c>
      <c r="I124" s="8" t="s">
        <v>12</v>
      </c>
    </row>
    <row r="125" spans="1:9" s="16" customFormat="1" ht="26.25" customHeight="1">
      <c r="A125" s="34">
        <v>1</v>
      </c>
      <c r="B125" s="34"/>
      <c r="C125" s="34" t="s">
        <v>225</v>
      </c>
      <c r="D125" s="37" t="s">
        <v>278</v>
      </c>
      <c r="E125" s="21" t="s">
        <v>279</v>
      </c>
      <c r="F125" s="48" t="s">
        <v>280</v>
      </c>
      <c r="G125" s="34" t="s">
        <v>281</v>
      </c>
      <c r="H125" s="72">
        <v>40000</v>
      </c>
      <c r="I125" s="20">
        <v>140000</v>
      </c>
    </row>
    <row r="126" spans="1:9" s="16" customFormat="1" ht="26.25" customHeight="1">
      <c r="A126" s="34">
        <f>A125+1</f>
        <v>2</v>
      </c>
      <c r="B126" s="34"/>
      <c r="C126" s="34" t="s">
        <v>282</v>
      </c>
      <c r="D126" s="37" t="s">
        <v>283</v>
      </c>
      <c r="E126" s="21" t="s">
        <v>284</v>
      </c>
      <c r="F126" s="37" t="s">
        <v>285</v>
      </c>
      <c r="G126" s="34" t="s">
        <v>286</v>
      </c>
      <c r="H126" s="72">
        <v>25000</v>
      </c>
      <c r="I126" s="20">
        <v>25000</v>
      </c>
    </row>
    <row r="127" spans="1:9" s="16" customFormat="1" ht="26.25" customHeight="1">
      <c r="A127" s="34">
        <f>A126+1</f>
        <v>3</v>
      </c>
      <c r="B127" s="34"/>
      <c r="C127" s="34" t="s">
        <v>287</v>
      </c>
      <c r="D127" s="37" t="s">
        <v>288</v>
      </c>
      <c r="E127" s="21" t="s">
        <v>222</v>
      </c>
      <c r="F127" s="37" t="s">
        <v>289</v>
      </c>
      <c r="G127" s="34" t="s">
        <v>290</v>
      </c>
      <c r="H127" s="72">
        <v>10000</v>
      </c>
      <c r="I127" s="20">
        <v>15000</v>
      </c>
    </row>
    <row r="128" spans="1:9" s="16" customFormat="1" ht="26.25" customHeight="1">
      <c r="A128" s="34">
        <f>A127+1</f>
        <v>4</v>
      </c>
      <c r="B128" s="34"/>
      <c r="C128" s="34" t="s">
        <v>291</v>
      </c>
      <c r="D128" s="37" t="s">
        <v>292</v>
      </c>
      <c r="E128" s="21" t="s">
        <v>293</v>
      </c>
      <c r="F128" s="37" t="s">
        <v>294</v>
      </c>
      <c r="G128" s="34" t="s">
        <v>295</v>
      </c>
      <c r="H128" s="72">
        <v>5000</v>
      </c>
      <c r="I128" s="20">
        <v>1100</v>
      </c>
    </row>
    <row r="129" spans="1:9" s="16" customFormat="1" ht="26.25" customHeight="1">
      <c r="A129" s="34">
        <f>A128+1</f>
        <v>5</v>
      </c>
      <c r="B129" s="34"/>
      <c r="C129" s="34" t="s">
        <v>217</v>
      </c>
      <c r="D129" s="37" t="s">
        <v>296</v>
      </c>
      <c r="E129" s="21" t="s">
        <v>204</v>
      </c>
      <c r="F129" s="37" t="s">
        <v>294</v>
      </c>
      <c r="G129" s="34" t="s">
        <v>297</v>
      </c>
      <c r="H129" s="72">
        <v>4000</v>
      </c>
      <c r="I129" s="20">
        <v>1100</v>
      </c>
    </row>
    <row r="130" spans="1:9" s="16" customFormat="1" ht="26.25" customHeight="1">
      <c r="A130" s="55"/>
      <c r="B130" s="55"/>
      <c r="C130" s="56"/>
      <c r="D130" s="55"/>
      <c r="E130" s="55"/>
      <c r="F130" s="55"/>
      <c r="G130" s="43" t="s">
        <v>59</v>
      </c>
      <c r="H130" s="57">
        <f>SUM(H125:H129)</f>
        <v>84000</v>
      </c>
      <c r="I130" s="40">
        <f>SUM(I125:I129)</f>
        <v>182200</v>
      </c>
    </row>
    <row r="131" spans="1:9" s="16" customFormat="1" ht="26.25" customHeight="1">
      <c r="A131" s="55"/>
      <c r="B131" s="55"/>
      <c r="C131" s="56"/>
      <c r="D131" s="55"/>
      <c r="E131" s="55"/>
      <c r="F131" s="55"/>
      <c r="G131" s="43"/>
      <c r="H131" s="57"/>
      <c r="I131" s="40"/>
    </row>
    <row r="132" spans="1:9" s="16" customFormat="1" ht="26.25" customHeight="1">
      <c r="A132" s="55"/>
      <c r="B132" s="55"/>
      <c r="C132" s="56"/>
      <c r="D132" s="55"/>
      <c r="E132" s="55"/>
      <c r="F132" s="55"/>
      <c r="G132" s="43"/>
      <c r="H132" s="57"/>
      <c r="I132" s="40"/>
    </row>
    <row r="133" spans="1:9" s="16" customFormat="1" ht="26.25" customHeight="1">
      <c r="A133" s="55"/>
      <c r="B133" s="55"/>
      <c r="C133" s="56"/>
      <c r="D133" s="55"/>
      <c r="E133" s="55"/>
      <c r="F133" s="55"/>
      <c r="G133" s="43"/>
      <c r="H133" s="57"/>
      <c r="I133" s="40"/>
    </row>
    <row r="134" spans="1:9" s="16" customFormat="1" ht="26.25" customHeight="1">
      <c r="A134" s="55"/>
      <c r="B134" s="55"/>
      <c r="C134" s="56"/>
      <c r="D134" s="55"/>
      <c r="E134" s="55"/>
      <c r="F134" s="55"/>
      <c r="G134" s="43"/>
      <c r="H134" s="57"/>
      <c r="I134" s="40"/>
    </row>
    <row r="135" spans="1:9" s="16" customFormat="1" ht="26.25" customHeight="1">
      <c r="A135" s="55"/>
      <c r="B135" s="55"/>
      <c r="C135" s="56"/>
      <c r="D135" s="55"/>
      <c r="E135" s="55"/>
      <c r="F135" s="55"/>
      <c r="G135" s="43"/>
      <c r="H135" s="57"/>
      <c r="I135" s="40"/>
    </row>
    <row r="136" spans="1:9" s="16" customFormat="1" ht="17.25" customHeight="1">
      <c r="A136" s="55"/>
      <c r="B136" s="55"/>
      <c r="C136" s="56"/>
      <c r="D136" s="55"/>
      <c r="E136" s="55"/>
      <c r="F136" s="55"/>
      <c r="G136" s="43"/>
      <c r="H136" s="57"/>
      <c r="I136" s="40"/>
    </row>
    <row r="137" spans="1:9" s="16" customFormat="1" ht="18.75" customHeight="1" thickBot="1">
      <c r="A137" s="79" t="s">
        <v>298</v>
      </c>
      <c r="B137" s="79"/>
      <c r="C137" s="79"/>
      <c r="D137" s="79"/>
      <c r="E137" s="79"/>
      <c r="F137" s="79"/>
      <c r="G137" s="79"/>
      <c r="H137" s="79"/>
      <c r="I137" s="28"/>
    </row>
    <row r="138" spans="1:9" s="16" customFormat="1" ht="18.75" customHeight="1" thickBot="1">
      <c r="A138" s="6" t="s">
        <v>4</v>
      </c>
      <c r="B138" s="6" t="s">
        <v>5</v>
      </c>
      <c r="C138" s="6" t="s">
        <v>6</v>
      </c>
      <c r="D138" s="7" t="s">
        <v>7</v>
      </c>
      <c r="E138" s="6" t="s">
        <v>8</v>
      </c>
      <c r="F138" s="6" t="s">
        <v>9</v>
      </c>
      <c r="G138" s="7" t="s">
        <v>10</v>
      </c>
      <c r="H138" s="8" t="s">
        <v>11</v>
      </c>
      <c r="I138" s="8" t="s">
        <v>12</v>
      </c>
    </row>
    <row r="139" spans="1:9" s="16" customFormat="1" ht="18.75" customHeight="1">
      <c r="A139" s="34">
        <v>1</v>
      </c>
      <c r="B139" s="34"/>
      <c r="C139" s="34" t="s">
        <v>299</v>
      </c>
      <c r="D139" s="37" t="s">
        <v>300</v>
      </c>
      <c r="E139" s="21" t="s">
        <v>301</v>
      </c>
      <c r="F139" s="37" t="s">
        <v>302</v>
      </c>
      <c r="G139" s="34" t="s">
        <v>303</v>
      </c>
      <c r="H139" s="72">
        <v>125000</v>
      </c>
      <c r="I139" s="20">
        <v>140000</v>
      </c>
    </row>
    <row r="140" spans="1:9" s="16" customFormat="1" ht="18.75" customHeight="1">
      <c r="A140" s="34">
        <v>2</v>
      </c>
      <c r="B140" s="34"/>
      <c r="C140" s="34" t="s">
        <v>19</v>
      </c>
      <c r="D140" s="37" t="s">
        <v>304</v>
      </c>
      <c r="E140" s="21" t="s">
        <v>305</v>
      </c>
      <c r="F140" s="37" t="s">
        <v>306</v>
      </c>
      <c r="G140" s="34" t="s">
        <v>307</v>
      </c>
      <c r="H140" s="72">
        <v>20000</v>
      </c>
      <c r="I140" s="20">
        <v>70000</v>
      </c>
    </row>
    <row r="141" spans="1:9" s="16" customFormat="1" ht="18.75" customHeight="1">
      <c r="A141" s="34">
        <v>3</v>
      </c>
      <c r="B141" s="34"/>
      <c r="C141" s="34" t="s">
        <v>25</v>
      </c>
      <c r="D141" s="37" t="s">
        <v>308</v>
      </c>
      <c r="E141" s="21" t="s">
        <v>309</v>
      </c>
      <c r="F141" s="37" t="s">
        <v>310</v>
      </c>
      <c r="G141" s="34" t="s">
        <v>311</v>
      </c>
      <c r="H141" s="72">
        <v>0</v>
      </c>
      <c r="I141" s="20">
        <v>30000</v>
      </c>
    </row>
    <row r="142" spans="1:9" s="16" customFormat="1" ht="18.75" customHeight="1">
      <c r="A142" s="34">
        <v>4</v>
      </c>
      <c r="B142" s="34"/>
      <c r="C142" s="34" t="s">
        <v>312</v>
      </c>
      <c r="D142" s="37" t="s">
        <v>313</v>
      </c>
      <c r="E142" s="21" t="s">
        <v>314</v>
      </c>
      <c r="F142" s="37" t="s">
        <v>315</v>
      </c>
      <c r="G142" s="34" t="s">
        <v>316</v>
      </c>
      <c r="H142" s="72">
        <v>25000</v>
      </c>
      <c r="I142" s="20">
        <v>30000</v>
      </c>
    </row>
    <row r="143" spans="1:9" s="16" customFormat="1" ht="18.75" customHeight="1">
      <c r="A143" s="34">
        <v>5</v>
      </c>
      <c r="B143" s="34"/>
      <c r="C143" s="34" t="s">
        <v>317</v>
      </c>
      <c r="D143" s="37" t="s">
        <v>318</v>
      </c>
      <c r="E143" s="21" t="s">
        <v>319</v>
      </c>
      <c r="F143" s="37" t="s">
        <v>319</v>
      </c>
      <c r="G143" s="34" t="s">
        <v>320</v>
      </c>
      <c r="H143" s="72">
        <v>0</v>
      </c>
      <c r="I143" s="20">
        <v>25000</v>
      </c>
    </row>
    <row r="144" spans="1:9" s="16" customFormat="1" ht="18.75" customHeight="1">
      <c r="A144" s="34">
        <v>6</v>
      </c>
      <c r="B144" s="34"/>
      <c r="C144" s="34" t="s">
        <v>174</v>
      </c>
      <c r="D144" s="37" t="s">
        <v>321</v>
      </c>
      <c r="E144" s="21" t="s">
        <v>322</v>
      </c>
      <c r="F144" s="37" t="s">
        <v>323</v>
      </c>
      <c r="G144" s="34" t="s">
        <v>324</v>
      </c>
      <c r="H144" s="72">
        <v>4000</v>
      </c>
      <c r="I144" s="20">
        <v>9500</v>
      </c>
    </row>
    <row r="145" spans="1:9" s="16" customFormat="1" ht="18.75" customHeight="1">
      <c r="A145" s="34">
        <v>7</v>
      </c>
      <c r="B145" s="34"/>
      <c r="C145" s="34" t="s">
        <v>262</v>
      </c>
      <c r="D145" s="37" t="s">
        <v>325</v>
      </c>
      <c r="E145" s="21" t="s">
        <v>326</v>
      </c>
      <c r="F145" s="37" t="s">
        <v>327</v>
      </c>
      <c r="G145" s="34" t="s">
        <v>328</v>
      </c>
      <c r="H145" s="72">
        <v>6000</v>
      </c>
      <c r="I145" s="20">
        <v>5200</v>
      </c>
    </row>
    <row r="146" spans="1:9" s="16" customFormat="1" ht="18.75" customHeight="1">
      <c r="A146" s="34">
        <v>8</v>
      </c>
      <c r="B146" s="34"/>
      <c r="C146" s="34" t="s">
        <v>329</v>
      </c>
      <c r="D146" s="37" t="s">
        <v>330</v>
      </c>
      <c r="E146" s="21" t="s">
        <v>331</v>
      </c>
      <c r="F146" s="37" t="s">
        <v>332</v>
      </c>
      <c r="G146" s="34" t="s">
        <v>333</v>
      </c>
      <c r="H146" s="72">
        <v>5000</v>
      </c>
      <c r="I146" s="20">
        <v>2500</v>
      </c>
    </row>
    <row r="147" spans="1:9" s="16" customFormat="1" ht="18.75" customHeight="1">
      <c r="A147" s="34">
        <v>9</v>
      </c>
      <c r="B147" s="34"/>
      <c r="C147" s="34" t="s">
        <v>85</v>
      </c>
      <c r="D147" s="37" t="s">
        <v>334</v>
      </c>
      <c r="E147" s="21" t="s">
        <v>335</v>
      </c>
      <c r="F147" s="37" t="s">
        <v>336</v>
      </c>
      <c r="G147" s="34" t="s">
        <v>337</v>
      </c>
      <c r="H147" s="72">
        <v>3000</v>
      </c>
      <c r="I147" s="20">
        <v>1750</v>
      </c>
    </row>
    <row r="148" spans="1:9" s="16" customFormat="1" ht="18.75" customHeight="1">
      <c r="A148" s="34">
        <v>10</v>
      </c>
      <c r="B148" s="34"/>
      <c r="C148" s="34" t="s">
        <v>85</v>
      </c>
      <c r="D148" s="37" t="s">
        <v>338</v>
      </c>
      <c r="E148" s="21" t="s">
        <v>335</v>
      </c>
      <c r="F148" s="37" t="s">
        <v>339</v>
      </c>
      <c r="G148" s="34" t="s">
        <v>340</v>
      </c>
      <c r="H148" s="72">
        <v>3000</v>
      </c>
      <c r="I148" s="20">
        <v>1750</v>
      </c>
    </row>
    <row r="149" spans="1:9" s="16" customFormat="1" ht="18.75" customHeight="1">
      <c r="A149" s="34">
        <v>11</v>
      </c>
      <c r="B149" s="34"/>
      <c r="C149" s="34" t="s">
        <v>272</v>
      </c>
      <c r="D149" s="37" t="s">
        <v>341</v>
      </c>
      <c r="E149" s="21" t="s">
        <v>342</v>
      </c>
      <c r="F149" s="37" t="s">
        <v>343</v>
      </c>
      <c r="G149" s="34" t="s">
        <v>344</v>
      </c>
      <c r="H149" s="72">
        <v>10000</v>
      </c>
      <c r="I149" s="20">
        <v>15000</v>
      </c>
    </row>
    <row r="150" spans="1:9" s="16" customFormat="1" ht="18.75" customHeight="1">
      <c r="A150" s="34">
        <v>12</v>
      </c>
      <c r="B150" s="34"/>
      <c r="C150" s="34" t="s">
        <v>272</v>
      </c>
      <c r="D150" s="37" t="s">
        <v>345</v>
      </c>
      <c r="E150" s="21" t="s">
        <v>346</v>
      </c>
      <c r="F150" s="37" t="s">
        <v>347</v>
      </c>
      <c r="G150" s="34" t="s">
        <v>348</v>
      </c>
      <c r="H150" s="72">
        <v>4000</v>
      </c>
      <c r="I150" s="20">
        <v>1100</v>
      </c>
    </row>
    <row r="151" spans="1:9" s="16" customFormat="1" ht="18.75" customHeight="1">
      <c r="A151" s="34">
        <v>13</v>
      </c>
      <c r="B151" s="34"/>
      <c r="C151" s="34" t="s">
        <v>160</v>
      </c>
      <c r="D151" s="37" t="s">
        <v>349</v>
      </c>
      <c r="E151" s="21" t="s">
        <v>335</v>
      </c>
      <c r="F151" s="37" t="s">
        <v>336</v>
      </c>
      <c r="G151" s="34" t="s">
        <v>350</v>
      </c>
      <c r="H151" s="72">
        <v>3000</v>
      </c>
      <c r="I151" s="20">
        <v>1750</v>
      </c>
    </row>
    <row r="152" spans="1:9" s="16" customFormat="1" ht="18.75" customHeight="1">
      <c r="A152" s="34">
        <v>14</v>
      </c>
      <c r="B152" s="34"/>
      <c r="C152" s="34" t="s">
        <v>160</v>
      </c>
      <c r="D152" s="37" t="s">
        <v>351</v>
      </c>
      <c r="E152" s="21" t="s">
        <v>352</v>
      </c>
      <c r="F152" s="37" t="s">
        <v>353</v>
      </c>
      <c r="G152" s="34" t="s">
        <v>354</v>
      </c>
      <c r="H152" s="72">
        <v>3000</v>
      </c>
      <c r="I152" s="20">
        <v>1200</v>
      </c>
    </row>
    <row r="153" spans="1:9" s="16" customFormat="1" ht="18.75" customHeight="1">
      <c r="A153" s="34">
        <v>15</v>
      </c>
      <c r="B153" s="34"/>
      <c r="C153" s="34" t="s">
        <v>50</v>
      </c>
      <c r="D153" s="37" t="s">
        <v>355</v>
      </c>
      <c r="E153" s="21" t="s">
        <v>356</v>
      </c>
      <c r="F153" s="37" t="s">
        <v>357</v>
      </c>
      <c r="G153" s="34" t="s">
        <v>358</v>
      </c>
      <c r="H153" s="72">
        <v>3000</v>
      </c>
      <c r="I153" s="20">
        <v>1000</v>
      </c>
    </row>
    <row r="154" spans="1:9" s="16" customFormat="1" ht="18.75" customHeight="1">
      <c r="A154" s="34">
        <v>16</v>
      </c>
      <c r="B154" s="34"/>
      <c r="C154" s="34" t="s">
        <v>50</v>
      </c>
      <c r="D154" s="37" t="s">
        <v>359</v>
      </c>
      <c r="E154" s="21" t="s">
        <v>360</v>
      </c>
      <c r="F154" s="37" t="s">
        <v>347</v>
      </c>
      <c r="G154" s="34" t="s">
        <v>361</v>
      </c>
      <c r="H154" s="72">
        <v>3000</v>
      </c>
      <c r="I154" s="20">
        <v>1100</v>
      </c>
    </row>
    <row r="155" spans="1:9" s="16" customFormat="1" ht="18.75" customHeight="1">
      <c r="A155" s="51"/>
      <c r="B155" s="51"/>
      <c r="C155" s="51"/>
      <c r="D155" s="52"/>
      <c r="E155" s="52"/>
      <c r="F155" s="52"/>
      <c r="G155" s="30" t="s">
        <v>59</v>
      </c>
      <c r="H155" s="53">
        <f>SUM(H139:H154)</f>
        <v>217000</v>
      </c>
      <c r="I155" s="32">
        <f>SUM(I139:I154)</f>
        <v>336850</v>
      </c>
    </row>
    <row r="156" spans="1:9" s="16" customFormat="1" ht="21" customHeight="1" thickBot="1">
      <c r="A156" s="4" t="s">
        <v>362</v>
      </c>
      <c r="B156" s="4"/>
      <c r="C156" s="4"/>
      <c r="D156" s="4"/>
      <c r="E156" s="4"/>
      <c r="F156" s="4"/>
      <c r="G156" s="4"/>
      <c r="H156" s="4"/>
      <c r="I156" s="4"/>
    </row>
    <row r="157" spans="1:9" s="16" customFormat="1" ht="21" customHeight="1" thickBot="1">
      <c r="A157" s="6" t="s">
        <v>4</v>
      </c>
      <c r="B157" s="6" t="s">
        <v>5</v>
      </c>
      <c r="C157" s="6" t="s">
        <v>6</v>
      </c>
      <c r="D157" s="7" t="s">
        <v>7</v>
      </c>
      <c r="E157" s="6" t="s">
        <v>8</v>
      </c>
      <c r="F157" s="6" t="s">
        <v>9</v>
      </c>
      <c r="G157" s="7" t="s">
        <v>10</v>
      </c>
      <c r="H157" s="8" t="s">
        <v>11</v>
      </c>
      <c r="I157" s="8" t="s">
        <v>12</v>
      </c>
    </row>
    <row r="158" spans="1:9" s="16" customFormat="1" ht="21" customHeight="1">
      <c r="A158" s="10">
        <v>1</v>
      </c>
      <c r="B158" s="10"/>
      <c r="C158" s="10" t="s">
        <v>317</v>
      </c>
      <c r="D158" s="22" t="s">
        <v>363</v>
      </c>
      <c r="E158" s="22" t="s">
        <v>364</v>
      </c>
      <c r="F158" s="22" t="s">
        <v>365</v>
      </c>
      <c r="G158" s="58" t="s">
        <v>366</v>
      </c>
      <c r="H158" s="80">
        <f>50000-35000</f>
        <v>15000</v>
      </c>
      <c r="I158" s="39">
        <v>25000</v>
      </c>
    </row>
    <row r="159" spans="1:9" s="16" customFormat="1" ht="21" customHeight="1">
      <c r="A159" s="10">
        <v>2</v>
      </c>
      <c r="B159" s="10"/>
      <c r="C159" s="10" t="s">
        <v>367</v>
      </c>
      <c r="D159" s="22" t="s">
        <v>368</v>
      </c>
      <c r="E159" s="22" t="s">
        <v>356</v>
      </c>
      <c r="F159" s="22" t="s">
        <v>357</v>
      </c>
      <c r="G159" s="58" t="s">
        <v>369</v>
      </c>
      <c r="H159" s="80">
        <f>22000-7000</f>
        <v>15000</v>
      </c>
      <c r="I159" s="20">
        <v>1000</v>
      </c>
    </row>
    <row r="160" spans="1:9" s="16" customFormat="1" ht="21" customHeight="1">
      <c r="A160" s="10">
        <v>3</v>
      </c>
      <c r="B160" s="10"/>
      <c r="C160" s="10" t="s">
        <v>160</v>
      </c>
      <c r="D160" s="21" t="s">
        <v>370</v>
      </c>
      <c r="E160" s="21" t="s">
        <v>371</v>
      </c>
      <c r="F160" s="22" t="s">
        <v>357</v>
      </c>
      <c r="G160" s="10" t="s">
        <v>372</v>
      </c>
      <c r="H160" s="80">
        <v>5000</v>
      </c>
      <c r="I160" s="20">
        <v>1000</v>
      </c>
    </row>
    <row r="161" spans="1:9" s="16" customFormat="1" ht="21" customHeight="1">
      <c r="A161" s="10">
        <v>4</v>
      </c>
      <c r="B161" s="10"/>
      <c r="C161" s="10" t="s">
        <v>160</v>
      </c>
      <c r="D161" s="21" t="s">
        <v>373</v>
      </c>
      <c r="E161" s="21" t="s">
        <v>374</v>
      </c>
      <c r="F161" s="21" t="s">
        <v>375</v>
      </c>
      <c r="G161" s="10" t="s">
        <v>376</v>
      </c>
      <c r="H161" s="80">
        <v>5000</v>
      </c>
      <c r="I161" s="20">
        <v>750</v>
      </c>
    </row>
    <row r="162" spans="1:9" s="16" customFormat="1" ht="21" customHeight="1">
      <c r="A162" s="10">
        <v>5</v>
      </c>
      <c r="B162" s="10"/>
      <c r="C162" s="10" t="s">
        <v>160</v>
      </c>
      <c r="D162" s="21" t="s">
        <v>377</v>
      </c>
      <c r="E162" s="21" t="s">
        <v>374</v>
      </c>
      <c r="F162" s="21" t="s">
        <v>375</v>
      </c>
      <c r="G162" s="10" t="s">
        <v>378</v>
      </c>
      <c r="H162" s="80">
        <v>5000</v>
      </c>
      <c r="I162" s="20">
        <v>750</v>
      </c>
    </row>
    <row r="163" spans="1:9" s="16" customFormat="1" ht="21" customHeight="1">
      <c r="A163" s="10">
        <v>6</v>
      </c>
      <c r="B163" s="10"/>
      <c r="C163" s="10" t="s">
        <v>160</v>
      </c>
      <c r="D163" s="22" t="s">
        <v>379</v>
      </c>
      <c r="E163" s="22" t="s">
        <v>374</v>
      </c>
      <c r="F163" s="21" t="s">
        <v>375</v>
      </c>
      <c r="G163" s="58" t="s">
        <v>380</v>
      </c>
      <c r="H163" s="80">
        <v>5000</v>
      </c>
      <c r="I163" s="20">
        <v>750</v>
      </c>
    </row>
    <row r="164" spans="1:9" s="16" customFormat="1" ht="21" customHeight="1">
      <c r="A164" s="10">
        <v>7</v>
      </c>
      <c r="B164" s="10"/>
      <c r="C164" s="10" t="s">
        <v>160</v>
      </c>
      <c r="D164" s="21" t="s">
        <v>381</v>
      </c>
      <c r="E164" s="21" t="s">
        <v>374</v>
      </c>
      <c r="F164" s="21" t="s">
        <v>375</v>
      </c>
      <c r="G164" s="10" t="s">
        <v>382</v>
      </c>
      <c r="H164" s="80">
        <v>5000</v>
      </c>
      <c r="I164" s="20">
        <v>750</v>
      </c>
    </row>
    <row r="165" spans="1:9" s="16" customFormat="1" ht="21" customHeight="1">
      <c r="A165" s="10">
        <v>8</v>
      </c>
      <c r="B165" s="10"/>
      <c r="C165" s="10" t="s">
        <v>160</v>
      </c>
      <c r="D165" s="21" t="s">
        <v>383</v>
      </c>
      <c r="E165" s="21" t="s">
        <v>384</v>
      </c>
      <c r="F165" s="21" t="s">
        <v>385</v>
      </c>
      <c r="G165" s="10" t="s">
        <v>386</v>
      </c>
      <c r="H165" s="80">
        <v>5000</v>
      </c>
      <c r="I165" s="20">
        <v>1000</v>
      </c>
    </row>
    <row r="166" spans="1:9" s="16" customFormat="1" ht="21" customHeight="1">
      <c r="A166" s="10">
        <v>9</v>
      </c>
      <c r="B166" s="10"/>
      <c r="C166" s="10" t="s">
        <v>160</v>
      </c>
      <c r="D166" s="21" t="s">
        <v>387</v>
      </c>
      <c r="E166" s="21" t="s">
        <v>388</v>
      </c>
      <c r="F166" s="21" t="s">
        <v>375</v>
      </c>
      <c r="G166" s="10" t="s">
        <v>389</v>
      </c>
      <c r="H166" s="80">
        <v>5000</v>
      </c>
      <c r="I166" s="20">
        <v>750</v>
      </c>
    </row>
    <row r="167" spans="1:9" s="16" customFormat="1" ht="21" customHeight="1">
      <c r="A167" s="10">
        <v>10</v>
      </c>
      <c r="B167" s="10"/>
      <c r="C167" s="10" t="s">
        <v>217</v>
      </c>
      <c r="D167" s="21" t="s">
        <v>390</v>
      </c>
      <c r="E167" s="21" t="s">
        <v>391</v>
      </c>
      <c r="F167" s="21" t="s">
        <v>392</v>
      </c>
      <c r="G167" s="10" t="s">
        <v>393</v>
      </c>
      <c r="H167" s="80">
        <v>4000</v>
      </c>
      <c r="I167" s="20">
        <v>2500</v>
      </c>
    </row>
    <row r="168" spans="1:9" s="16" customFormat="1" ht="21" customHeight="1">
      <c r="A168" s="10">
        <v>11</v>
      </c>
      <c r="B168" s="10"/>
      <c r="C168" s="10" t="s">
        <v>217</v>
      </c>
      <c r="D168" s="21" t="s">
        <v>394</v>
      </c>
      <c r="E168" s="21" t="s">
        <v>391</v>
      </c>
      <c r="F168" s="21" t="s">
        <v>392</v>
      </c>
      <c r="G168" s="10" t="s">
        <v>395</v>
      </c>
      <c r="H168" s="80">
        <v>4000</v>
      </c>
      <c r="I168" s="20">
        <v>2500</v>
      </c>
    </row>
    <row r="169" spans="1:9" s="16" customFormat="1" ht="21" customHeight="1">
      <c r="A169" s="10">
        <v>12</v>
      </c>
      <c r="B169" s="10"/>
      <c r="C169" s="10" t="s">
        <v>217</v>
      </c>
      <c r="D169" s="21" t="s">
        <v>396</v>
      </c>
      <c r="E169" s="21" t="s">
        <v>371</v>
      </c>
      <c r="F169" s="22" t="s">
        <v>357</v>
      </c>
      <c r="G169" s="10" t="s">
        <v>397</v>
      </c>
      <c r="H169" s="80">
        <v>4000</v>
      </c>
      <c r="I169" s="20">
        <v>1000</v>
      </c>
    </row>
    <row r="170" spans="1:9" s="16" customFormat="1" ht="21" customHeight="1">
      <c r="A170" s="10">
        <v>13</v>
      </c>
      <c r="B170" s="10"/>
      <c r="C170" s="10" t="s">
        <v>217</v>
      </c>
      <c r="D170" s="21" t="s">
        <v>398</v>
      </c>
      <c r="E170" s="21" t="s">
        <v>384</v>
      </c>
      <c r="F170" s="22" t="s">
        <v>357</v>
      </c>
      <c r="G170" s="10" t="s">
        <v>399</v>
      </c>
      <c r="H170" s="80">
        <v>4000</v>
      </c>
      <c r="I170" s="20">
        <v>1000</v>
      </c>
    </row>
    <row r="171" spans="1:9" s="16" customFormat="1" ht="21" customHeight="1">
      <c r="A171" s="10">
        <v>14</v>
      </c>
      <c r="B171" s="10"/>
      <c r="C171" s="10" t="s">
        <v>217</v>
      </c>
      <c r="D171" s="21" t="s">
        <v>400</v>
      </c>
      <c r="E171" s="21" t="s">
        <v>401</v>
      </c>
      <c r="F171" s="21" t="s">
        <v>375</v>
      </c>
      <c r="G171" s="10" t="s">
        <v>402</v>
      </c>
      <c r="H171" s="80">
        <v>5000</v>
      </c>
      <c r="I171" s="20">
        <v>750</v>
      </c>
    </row>
    <row r="172" spans="1:9" s="16" customFormat="1" ht="21" customHeight="1">
      <c r="A172" s="10">
        <v>15</v>
      </c>
      <c r="B172" s="10"/>
      <c r="C172" s="10" t="s">
        <v>403</v>
      </c>
      <c r="D172" s="21" t="s">
        <v>404</v>
      </c>
      <c r="E172" s="21" t="s">
        <v>401</v>
      </c>
      <c r="F172" s="21" t="s">
        <v>375</v>
      </c>
      <c r="G172" s="10" t="s">
        <v>405</v>
      </c>
      <c r="H172" s="80">
        <v>5000</v>
      </c>
      <c r="I172" s="20">
        <v>750</v>
      </c>
    </row>
    <row r="173" spans="1:9" s="16" customFormat="1" ht="21" customHeight="1">
      <c r="A173" s="10">
        <v>16</v>
      </c>
      <c r="B173" s="10"/>
      <c r="C173" s="10" t="s">
        <v>403</v>
      </c>
      <c r="D173" s="21" t="s">
        <v>406</v>
      </c>
      <c r="E173" s="21" t="s">
        <v>374</v>
      </c>
      <c r="F173" s="21" t="s">
        <v>375</v>
      </c>
      <c r="G173" s="10" t="s">
        <v>407</v>
      </c>
      <c r="H173" s="80">
        <v>4000</v>
      </c>
      <c r="I173" s="20">
        <v>750</v>
      </c>
    </row>
    <row r="174" spans="1:9" s="16" customFormat="1" ht="21" customHeight="1">
      <c r="A174" s="10">
        <v>17</v>
      </c>
      <c r="B174" s="10"/>
      <c r="C174" s="10" t="s">
        <v>403</v>
      </c>
      <c r="D174" s="21" t="s">
        <v>408</v>
      </c>
      <c r="E174" s="21" t="s">
        <v>374</v>
      </c>
      <c r="F174" s="21" t="s">
        <v>375</v>
      </c>
      <c r="G174" s="10" t="s">
        <v>409</v>
      </c>
      <c r="H174" s="80">
        <v>4000</v>
      </c>
      <c r="I174" s="20">
        <v>750</v>
      </c>
    </row>
    <row r="175" spans="1:9" s="16" customFormat="1" ht="21" customHeight="1">
      <c r="A175" s="10">
        <v>18</v>
      </c>
      <c r="B175" s="10"/>
      <c r="C175" s="10" t="s">
        <v>403</v>
      </c>
      <c r="D175" s="21" t="s">
        <v>410</v>
      </c>
      <c r="E175" s="21" t="s">
        <v>374</v>
      </c>
      <c r="F175" s="21" t="s">
        <v>375</v>
      </c>
      <c r="G175" s="10" t="s">
        <v>411</v>
      </c>
      <c r="H175" s="80">
        <v>4000</v>
      </c>
      <c r="I175" s="20">
        <v>750</v>
      </c>
    </row>
    <row r="176" spans="1:9" s="16" customFormat="1" ht="21" customHeight="1">
      <c r="A176" s="10">
        <v>19</v>
      </c>
      <c r="B176" s="10"/>
      <c r="C176" s="10" t="s">
        <v>403</v>
      </c>
      <c r="D176" s="21" t="s">
        <v>412</v>
      </c>
      <c r="E176" s="21" t="s">
        <v>374</v>
      </c>
      <c r="F176" s="21" t="s">
        <v>375</v>
      </c>
      <c r="G176" s="10" t="s">
        <v>413</v>
      </c>
      <c r="H176" s="80">
        <v>4000</v>
      </c>
      <c r="I176" s="20">
        <v>750</v>
      </c>
    </row>
    <row r="177" spans="1:9" s="16" customFormat="1" ht="21" customHeight="1">
      <c r="A177" s="10">
        <v>20</v>
      </c>
      <c r="B177" s="10"/>
      <c r="C177" s="10" t="s">
        <v>403</v>
      </c>
      <c r="D177" s="21" t="s">
        <v>414</v>
      </c>
      <c r="E177" s="21" t="s">
        <v>374</v>
      </c>
      <c r="F177" s="21" t="s">
        <v>375</v>
      </c>
      <c r="G177" s="10" t="s">
        <v>415</v>
      </c>
      <c r="H177" s="80">
        <v>4000</v>
      </c>
      <c r="I177" s="20">
        <v>750</v>
      </c>
    </row>
    <row r="178" spans="1:9" s="16" customFormat="1" ht="21" customHeight="1">
      <c r="A178" s="10">
        <v>21</v>
      </c>
      <c r="B178" s="10"/>
      <c r="C178" s="10" t="s">
        <v>416</v>
      </c>
      <c r="D178" s="21" t="s">
        <v>417</v>
      </c>
      <c r="E178" s="21" t="s">
        <v>374</v>
      </c>
      <c r="F178" s="21" t="s">
        <v>375</v>
      </c>
      <c r="G178" s="10" t="s">
        <v>418</v>
      </c>
      <c r="H178" s="80">
        <v>4000</v>
      </c>
      <c r="I178" s="20">
        <v>750</v>
      </c>
    </row>
    <row r="179" spans="1:9" s="16" customFormat="1" ht="21" customHeight="1">
      <c r="A179" s="10">
        <v>22</v>
      </c>
      <c r="B179" s="10"/>
      <c r="C179" s="10" t="s">
        <v>403</v>
      </c>
      <c r="D179" s="21" t="s">
        <v>419</v>
      </c>
      <c r="E179" s="21" t="s">
        <v>420</v>
      </c>
      <c r="F179" s="21" t="s">
        <v>375</v>
      </c>
      <c r="G179" s="10" t="s">
        <v>421</v>
      </c>
      <c r="H179" s="80">
        <v>4000</v>
      </c>
      <c r="I179" s="20">
        <v>750</v>
      </c>
    </row>
    <row r="180" spans="1:9" s="16" customFormat="1" ht="21" customHeight="1">
      <c r="A180" s="10">
        <v>23</v>
      </c>
      <c r="B180" s="10"/>
      <c r="C180" s="10" t="s">
        <v>403</v>
      </c>
      <c r="D180" s="21" t="s">
        <v>422</v>
      </c>
      <c r="E180" s="21" t="s">
        <v>420</v>
      </c>
      <c r="F180" s="21" t="s">
        <v>375</v>
      </c>
      <c r="G180" s="10" t="s">
        <v>423</v>
      </c>
      <c r="H180" s="80">
        <v>4000</v>
      </c>
      <c r="I180" s="20">
        <v>750</v>
      </c>
    </row>
    <row r="181" spans="1:9" s="16" customFormat="1" ht="21" customHeight="1">
      <c r="A181" s="10">
        <v>24</v>
      </c>
      <c r="B181" s="10"/>
      <c r="C181" s="10" t="s">
        <v>403</v>
      </c>
      <c r="D181" s="21" t="s">
        <v>424</v>
      </c>
      <c r="E181" s="21" t="s">
        <v>384</v>
      </c>
      <c r="F181" s="22" t="s">
        <v>357</v>
      </c>
      <c r="G181" s="10" t="s">
        <v>425</v>
      </c>
      <c r="H181" s="80">
        <v>4000</v>
      </c>
      <c r="I181" s="20">
        <v>1000</v>
      </c>
    </row>
    <row r="182" spans="1:9" s="16" customFormat="1" ht="21" customHeight="1">
      <c r="A182" s="10">
        <v>25</v>
      </c>
      <c r="B182" s="10"/>
      <c r="C182" s="10" t="s">
        <v>403</v>
      </c>
      <c r="D182" s="21" t="s">
        <v>426</v>
      </c>
      <c r="E182" s="21" t="s">
        <v>384</v>
      </c>
      <c r="F182" s="22" t="s">
        <v>357</v>
      </c>
      <c r="G182" s="10" t="s">
        <v>427</v>
      </c>
      <c r="H182" s="80">
        <v>4000</v>
      </c>
      <c r="I182" s="20">
        <v>1000</v>
      </c>
    </row>
    <row r="183" spans="1:9" s="16" customFormat="1" ht="21" customHeight="1">
      <c r="A183" s="51"/>
      <c r="B183" s="51"/>
      <c r="C183" s="51"/>
      <c r="D183" s="52"/>
      <c r="E183" s="52"/>
      <c r="F183" s="52"/>
      <c r="G183" s="30" t="s">
        <v>59</v>
      </c>
      <c r="H183" s="53">
        <f>SUM(H158:H182)</f>
        <v>131000</v>
      </c>
      <c r="I183" s="81">
        <f>SUM(I158:I182)</f>
        <v>48250</v>
      </c>
    </row>
    <row r="184" spans="1:9" s="16" customFormat="1" ht="13.5" customHeight="1">
      <c r="A184" s="51"/>
      <c r="B184" s="51"/>
      <c r="C184" s="51"/>
      <c r="D184" s="52"/>
      <c r="E184" s="52"/>
      <c r="F184" s="52"/>
      <c r="G184" s="30"/>
      <c r="H184" s="53"/>
      <c r="I184" s="28"/>
    </row>
    <row r="185" spans="1:9" s="16" customFormat="1" ht="18" customHeight="1" thickBot="1">
      <c r="A185" s="4" t="s">
        <v>428</v>
      </c>
      <c r="B185" s="4"/>
      <c r="C185" s="4"/>
      <c r="D185" s="4"/>
      <c r="E185" s="4"/>
      <c r="F185" s="4"/>
      <c r="G185" s="4"/>
      <c r="H185" s="4"/>
      <c r="I185" s="4"/>
    </row>
    <row r="186" spans="1:9" s="16" customFormat="1" ht="18" customHeight="1" thickBot="1">
      <c r="A186" s="6" t="s">
        <v>4</v>
      </c>
      <c r="B186" s="6" t="s">
        <v>5</v>
      </c>
      <c r="C186" s="6" t="s">
        <v>6</v>
      </c>
      <c r="D186" s="7" t="s">
        <v>7</v>
      </c>
      <c r="E186" s="6" t="s">
        <v>8</v>
      </c>
      <c r="F186" s="6" t="s">
        <v>9</v>
      </c>
      <c r="G186" s="7" t="s">
        <v>10</v>
      </c>
      <c r="H186" s="8" t="s">
        <v>11</v>
      </c>
      <c r="I186" s="8" t="s">
        <v>12</v>
      </c>
    </row>
    <row r="187" spans="1:9" s="16" customFormat="1" ht="18" customHeight="1">
      <c r="A187" s="10">
        <v>1</v>
      </c>
      <c r="B187" s="10"/>
      <c r="C187" s="58" t="s">
        <v>429</v>
      </c>
      <c r="D187" s="22" t="s">
        <v>430</v>
      </c>
      <c r="E187" s="17" t="s">
        <v>431</v>
      </c>
      <c r="F187" s="64" t="s">
        <v>432</v>
      </c>
      <c r="G187" s="58" t="s">
        <v>433</v>
      </c>
      <c r="H187" s="82">
        <v>6500</v>
      </c>
      <c r="I187" s="20">
        <v>5200</v>
      </c>
    </row>
    <row r="188" spans="1:9" s="16" customFormat="1" ht="18" customHeight="1">
      <c r="A188" s="10">
        <v>2</v>
      </c>
      <c r="B188" s="10"/>
      <c r="C188" s="10" t="s">
        <v>217</v>
      </c>
      <c r="D188" s="21" t="s">
        <v>434</v>
      </c>
      <c r="E188" s="17" t="s">
        <v>435</v>
      </c>
      <c r="F188" s="64" t="s">
        <v>432</v>
      </c>
      <c r="G188" s="10" t="s">
        <v>436</v>
      </c>
      <c r="H188" s="23">
        <v>6000</v>
      </c>
      <c r="I188" s="20">
        <v>5200</v>
      </c>
    </row>
    <row r="189" spans="1:9" s="16" customFormat="1" ht="18" customHeight="1">
      <c r="A189" s="10">
        <v>3</v>
      </c>
      <c r="B189" s="10"/>
      <c r="C189" s="58" t="s">
        <v>403</v>
      </c>
      <c r="D189" s="21" t="s">
        <v>437</v>
      </c>
      <c r="E189" s="17" t="s">
        <v>438</v>
      </c>
      <c r="F189" s="64" t="s">
        <v>432</v>
      </c>
      <c r="G189" s="10" t="s">
        <v>439</v>
      </c>
      <c r="H189" s="23">
        <v>8000</v>
      </c>
      <c r="I189" s="20">
        <v>5200</v>
      </c>
    </row>
    <row r="190" spans="1:9" s="16" customFormat="1" ht="18" customHeight="1">
      <c r="A190" s="10">
        <v>4</v>
      </c>
      <c r="B190" s="10"/>
      <c r="C190" s="58" t="s">
        <v>403</v>
      </c>
      <c r="D190" s="21" t="s">
        <v>440</v>
      </c>
      <c r="E190" s="21" t="s">
        <v>435</v>
      </c>
      <c r="F190" s="64" t="s">
        <v>432</v>
      </c>
      <c r="G190" s="10" t="s">
        <v>441</v>
      </c>
      <c r="H190" s="14">
        <v>5000</v>
      </c>
      <c r="I190" s="20">
        <v>5200</v>
      </c>
    </row>
    <row r="191" spans="1:9" s="16" customFormat="1" ht="18" customHeight="1">
      <c r="A191" s="10">
        <v>5</v>
      </c>
      <c r="B191" s="10"/>
      <c r="C191" s="58" t="s">
        <v>115</v>
      </c>
      <c r="D191" s="21" t="s">
        <v>442</v>
      </c>
      <c r="E191" s="21" t="s">
        <v>443</v>
      </c>
      <c r="F191" s="64" t="s">
        <v>432</v>
      </c>
      <c r="G191" s="10" t="s">
        <v>444</v>
      </c>
      <c r="H191" s="14">
        <v>10000</v>
      </c>
      <c r="I191" s="20">
        <v>5200</v>
      </c>
    </row>
    <row r="192" spans="1:9" s="16" customFormat="1" ht="18" customHeight="1">
      <c r="A192" s="10">
        <v>6</v>
      </c>
      <c r="B192" s="10"/>
      <c r="C192" s="58" t="s">
        <v>403</v>
      </c>
      <c r="D192" s="21" t="s">
        <v>445</v>
      </c>
      <c r="E192" s="21" t="s">
        <v>435</v>
      </c>
      <c r="F192" s="64" t="s">
        <v>432</v>
      </c>
      <c r="G192" s="10" t="s">
        <v>446</v>
      </c>
      <c r="H192" s="14">
        <v>5000</v>
      </c>
      <c r="I192" s="20">
        <v>5200</v>
      </c>
    </row>
    <row r="193" spans="1:9" s="16" customFormat="1" ht="18" customHeight="1">
      <c r="A193" s="10">
        <v>7</v>
      </c>
      <c r="B193" s="10"/>
      <c r="C193" s="10" t="s">
        <v>251</v>
      </c>
      <c r="D193" s="17" t="s">
        <v>447</v>
      </c>
      <c r="E193" s="21" t="s">
        <v>448</v>
      </c>
      <c r="F193" s="64" t="s">
        <v>432</v>
      </c>
      <c r="G193" s="10" t="s">
        <v>449</v>
      </c>
      <c r="H193" s="83">
        <v>8000</v>
      </c>
      <c r="I193" s="20">
        <v>5200</v>
      </c>
    </row>
    <row r="194" spans="1:9" s="16" customFormat="1" ht="18" customHeight="1">
      <c r="A194" s="10">
        <v>8</v>
      </c>
      <c r="B194" s="10"/>
      <c r="C194" s="58" t="s">
        <v>115</v>
      </c>
      <c r="D194" s="22" t="s">
        <v>450</v>
      </c>
      <c r="E194" s="64" t="s">
        <v>451</v>
      </c>
      <c r="F194" s="64" t="s">
        <v>432</v>
      </c>
      <c r="G194" s="58" t="s">
        <v>452</v>
      </c>
      <c r="H194" s="82">
        <v>2000</v>
      </c>
      <c r="I194" s="20">
        <v>5200</v>
      </c>
    </row>
    <row r="195" spans="1:9" s="16" customFormat="1" ht="18" customHeight="1">
      <c r="A195" s="10">
        <v>9</v>
      </c>
      <c r="B195" s="10"/>
      <c r="C195" s="10" t="s">
        <v>453</v>
      </c>
      <c r="D195" s="21" t="s">
        <v>454</v>
      </c>
      <c r="E195" s="21" t="s">
        <v>455</v>
      </c>
      <c r="F195" s="64" t="s">
        <v>432</v>
      </c>
      <c r="G195" s="10" t="s">
        <v>456</v>
      </c>
      <c r="H195" s="23">
        <v>5000</v>
      </c>
      <c r="I195" s="20">
        <v>5200</v>
      </c>
    </row>
    <row r="196" spans="1:9" s="16" customFormat="1" ht="18" customHeight="1">
      <c r="A196" s="10">
        <v>10</v>
      </c>
      <c r="B196" s="10"/>
      <c r="C196" s="10" t="s">
        <v>457</v>
      </c>
      <c r="D196" s="21" t="s">
        <v>458</v>
      </c>
      <c r="E196" s="21" t="s">
        <v>455</v>
      </c>
      <c r="F196" s="64" t="s">
        <v>432</v>
      </c>
      <c r="G196" s="10" t="s">
        <v>459</v>
      </c>
      <c r="H196" s="23">
        <v>5000</v>
      </c>
      <c r="I196" s="20">
        <v>5200</v>
      </c>
    </row>
    <row r="197" spans="1:9" s="16" customFormat="1" ht="18" customHeight="1">
      <c r="A197" s="10">
        <v>11</v>
      </c>
      <c r="B197" s="10"/>
      <c r="C197" s="10" t="s">
        <v>115</v>
      </c>
      <c r="D197" s="21" t="s">
        <v>460</v>
      </c>
      <c r="E197" s="21" t="s">
        <v>455</v>
      </c>
      <c r="F197" s="64" t="s">
        <v>432</v>
      </c>
      <c r="G197" s="10" t="s">
        <v>461</v>
      </c>
      <c r="H197" s="23">
        <v>10000</v>
      </c>
      <c r="I197" s="20">
        <v>5200</v>
      </c>
    </row>
    <row r="198" spans="1:9" s="16" customFormat="1" ht="18" customHeight="1">
      <c r="A198" s="10">
        <v>12</v>
      </c>
      <c r="B198" s="10"/>
      <c r="C198" s="10" t="s">
        <v>115</v>
      </c>
      <c r="D198" s="21" t="s">
        <v>462</v>
      </c>
      <c r="E198" s="21" t="s">
        <v>455</v>
      </c>
      <c r="F198" s="64" t="s">
        <v>432</v>
      </c>
      <c r="G198" s="10" t="s">
        <v>463</v>
      </c>
      <c r="H198" s="23">
        <v>5000</v>
      </c>
      <c r="I198" s="20">
        <v>5200</v>
      </c>
    </row>
    <row r="199" spans="1:9" s="16" customFormat="1" ht="18" customHeight="1">
      <c r="A199" s="56"/>
      <c r="B199" s="56"/>
      <c r="C199" s="56"/>
      <c r="D199" s="55"/>
      <c r="E199" s="55"/>
      <c r="F199" s="55"/>
      <c r="G199" s="43" t="s">
        <v>59</v>
      </c>
      <c r="H199" s="57">
        <f>SUM(H187:H198)</f>
        <v>75500</v>
      </c>
      <c r="I199" s="32">
        <f>SUM(I187:I198)</f>
        <v>62400</v>
      </c>
    </row>
    <row r="200" spans="1:9" s="16" customFormat="1" ht="13.5" customHeight="1">
      <c r="A200" s="56"/>
      <c r="B200" s="56"/>
      <c r="C200" s="56"/>
      <c r="D200" s="55"/>
      <c r="E200" s="55"/>
      <c r="F200" s="55"/>
      <c r="G200" s="43"/>
      <c r="H200" s="57"/>
      <c r="I200" s="28"/>
    </row>
    <row r="201" spans="1:9" s="16" customFormat="1" ht="13.5" customHeight="1">
      <c r="A201" s="56"/>
      <c r="B201" s="56"/>
      <c r="C201" s="56"/>
      <c r="D201" s="55"/>
      <c r="E201" s="55"/>
      <c r="F201" s="55"/>
      <c r="G201" s="43"/>
      <c r="H201" s="57"/>
      <c r="I201" s="28"/>
    </row>
    <row r="202" spans="1:9" s="16" customFormat="1" ht="13.5" customHeight="1">
      <c r="A202" s="56"/>
      <c r="B202" s="56"/>
      <c r="C202" s="56"/>
      <c r="D202" s="55"/>
      <c r="E202" s="55"/>
      <c r="F202" s="55"/>
      <c r="G202" s="43"/>
      <c r="H202" s="57"/>
      <c r="I202" s="28"/>
    </row>
    <row r="203" spans="1:9" s="16" customFormat="1" ht="18.75" customHeight="1" thickBot="1">
      <c r="A203" s="4" t="s">
        <v>464</v>
      </c>
      <c r="B203" s="4"/>
      <c r="C203" s="4"/>
      <c r="D203" s="4"/>
      <c r="E203" s="4"/>
      <c r="F203" s="4"/>
      <c r="G203" s="4"/>
      <c r="H203" s="4"/>
      <c r="I203" s="4"/>
    </row>
    <row r="204" spans="1:9" s="16" customFormat="1" ht="18" customHeight="1" thickBot="1">
      <c r="A204" s="6" t="s">
        <v>4</v>
      </c>
      <c r="B204" s="6" t="s">
        <v>5</v>
      </c>
      <c r="C204" s="6" t="s">
        <v>6</v>
      </c>
      <c r="D204" s="7" t="s">
        <v>7</v>
      </c>
      <c r="E204" s="6" t="s">
        <v>8</v>
      </c>
      <c r="F204" s="6" t="s">
        <v>9</v>
      </c>
      <c r="G204" s="7" t="s">
        <v>10</v>
      </c>
      <c r="H204" s="8" t="s">
        <v>11</v>
      </c>
      <c r="I204" s="8" t="s">
        <v>12</v>
      </c>
    </row>
    <row r="205" spans="1:9" s="16" customFormat="1" ht="18" customHeight="1">
      <c r="A205" s="10">
        <v>1</v>
      </c>
      <c r="B205" s="10"/>
      <c r="C205" s="10" t="s">
        <v>317</v>
      </c>
      <c r="D205" s="24" t="s">
        <v>465</v>
      </c>
      <c r="E205" s="24" t="s">
        <v>466</v>
      </c>
      <c r="F205" s="64" t="s">
        <v>432</v>
      </c>
      <c r="G205" s="25" t="s">
        <v>467</v>
      </c>
      <c r="H205" s="84">
        <f>3000+3000</f>
        <v>6000</v>
      </c>
      <c r="I205" s="20">
        <v>5200</v>
      </c>
    </row>
    <row r="206" spans="1:9" s="16" customFormat="1" ht="18" customHeight="1">
      <c r="A206" s="10">
        <v>2</v>
      </c>
      <c r="B206" s="10"/>
      <c r="C206" s="58" t="s">
        <v>262</v>
      </c>
      <c r="D206" s="22" t="s">
        <v>468</v>
      </c>
      <c r="E206" s="22" t="s">
        <v>469</v>
      </c>
      <c r="F206" s="64" t="s">
        <v>432</v>
      </c>
      <c r="G206" s="58" t="s">
        <v>470</v>
      </c>
      <c r="H206" s="14">
        <v>3000</v>
      </c>
      <c r="I206" s="20">
        <v>5200</v>
      </c>
    </row>
    <row r="207" spans="1:9" s="16" customFormat="1" ht="18" customHeight="1">
      <c r="A207" s="10">
        <v>3</v>
      </c>
      <c r="B207" s="10"/>
      <c r="C207" s="25" t="s">
        <v>198</v>
      </c>
      <c r="D207" s="22" t="s">
        <v>471</v>
      </c>
      <c r="E207" s="22" t="s">
        <v>469</v>
      </c>
      <c r="F207" s="64" t="s">
        <v>432</v>
      </c>
      <c r="G207" s="58" t="s">
        <v>472</v>
      </c>
      <c r="H207" s="14">
        <v>3000</v>
      </c>
      <c r="I207" s="20">
        <v>5200</v>
      </c>
    </row>
    <row r="208" spans="1:9" s="16" customFormat="1" ht="18" customHeight="1">
      <c r="A208" s="10">
        <v>4</v>
      </c>
      <c r="B208" s="10"/>
      <c r="C208" s="10" t="s">
        <v>198</v>
      </c>
      <c r="D208" s="22" t="s">
        <v>473</v>
      </c>
      <c r="E208" s="22" t="s">
        <v>474</v>
      </c>
      <c r="F208" s="64" t="s">
        <v>432</v>
      </c>
      <c r="G208" s="58" t="s">
        <v>475</v>
      </c>
      <c r="H208" s="14">
        <v>3000</v>
      </c>
      <c r="I208" s="20">
        <v>5200</v>
      </c>
    </row>
    <row r="209" spans="1:9" s="16" customFormat="1" ht="18" customHeight="1">
      <c r="A209" s="10">
        <v>5</v>
      </c>
      <c r="B209" s="10"/>
      <c r="C209" s="10" t="s">
        <v>198</v>
      </c>
      <c r="D209" s="22" t="s">
        <v>476</v>
      </c>
      <c r="E209" s="22" t="s">
        <v>469</v>
      </c>
      <c r="F209" s="64" t="s">
        <v>432</v>
      </c>
      <c r="G209" s="58" t="s">
        <v>477</v>
      </c>
      <c r="H209" s="14">
        <v>3000</v>
      </c>
      <c r="I209" s="20">
        <v>5200</v>
      </c>
    </row>
    <row r="210" spans="1:9" s="16" customFormat="1" ht="18" customHeight="1">
      <c r="A210" s="10">
        <v>6</v>
      </c>
      <c r="B210" s="10"/>
      <c r="C210" s="10" t="s">
        <v>198</v>
      </c>
      <c r="D210" s="22" t="s">
        <v>478</v>
      </c>
      <c r="E210" s="22" t="s">
        <v>469</v>
      </c>
      <c r="F210" s="64" t="s">
        <v>432</v>
      </c>
      <c r="G210" s="58" t="s">
        <v>479</v>
      </c>
      <c r="H210" s="14">
        <v>3000</v>
      </c>
      <c r="I210" s="20">
        <v>5200</v>
      </c>
    </row>
    <row r="211" spans="1:9" s="16" customFormat="1" ht="18" customHeight="1">
      <c r="A211" s="10">
        <v>7</v>
      </c>
      <c r="B211" s="10"/>
      <c r="C211" s="10" t="s">
        <v>198</v>
      </c>
      <c r="D211" s="21" t="s">
        <v>480</v>
      </c>
      <c r="E211" s="21" t="s">
        <v>469</v>
      </c>
      <c r="F211" s="64" t="s">
        <v>432</v>
      </c>
      <c r="G211" s="10" t="s">
        <v>481</v>
      </c>
      <c r="H211" s="14">
        <v>4000</v>
      </c>
      <c r="I211" s="20">
        <v>5200</v>
      </c>
    </row>
    <row r="212" spans="1:9" s="16" customFormat="1" ht="18" customHeight="1">
      <c r="A212" s="10">
        <v>8</v>
      </c>
      <c r="B212" s="10"/>
      <c r="C212" s="10" t="s">
        <v>198</v>
      </c>
      <c r="D212" s="22" t="s">
        <v>482</v>
      </c>
      <c r="E212" s="64" t="s">
        <v>469</v>
      </c>
      <c r="F212" s="64" t="s">
        <v>432</v>
      </c>
      <c r="G212" s="58" t="s">
        <v>483</v>
      </c>
      <c r="H212" s="14">
        <v>4000</v>
      </c>
      <c r="I212" s="20">
        <v>5200</v>
      </c>
    </row>
    <row r="213" spans="1:9" s="16" customFormat="1" ht="18" customHeight="1">
      <c r="A213" s="10">
        <v>9</v>
      </c>
      <c r="B213" s="10"/>
      <c r="C213" s="58" t="s">
        <v>31</v>
      </c>
      <c r="D213" s="21" t="s">
        <v>484</v>
      </c>
      <c r="E213" s="21" t="s">
        <v>469</v>
      </c>
      <c r="F213" s="64" t="s">
        <v>432</v>
      </c>
      <c r="G213" s="10" t="s">
        <v>485</v>
      </c>
      <c r="H213" s="14">
        <v>4000</v>
      </c>
      <c r="I213" s="20">
        <v>5200</v>
      </c>
    </row>
    <row r="214" spans="1:9" s="16" customFormat="1" ht="18" customHeight="1">
      <c r="A214" s="10">
        <v>10</v>
      </c>
      <c r="B214" s="10"/>
      <c r="C214" s="10" t="s">
        <v>31</v>
      </c>
      <c r="D214" s="22" t="s">
        <v>486</v>
      </c>
      <c r="E214" s="22" t="s">
        <v>469</v>
      </c>
      <c r="F214" s="64" t="s">
        <v>432</v>
      </c>
      <c r="G214" s="58" t="s">
        <v>487</v>
      </c>
      <c r="H214" s="14">
        <v>3000</v>
      </c>
      <c r="I214" s="20">
        <v>5200</v>
      </c>
    </row>
    <row r="215" spans="1:9" s="16" customFormat="1" ht="18" customHeight="1">
      <c r="A215" s="10">
        <v>11</v>
      </c>
      <c r="B215" s="10"/>
      <c r="C215" s="10" t="s">
        <v>488</v>
      </c>
      <c r="D215" s="22" t="s">
        <v>489</v>
      </c>
      <c r="E215" s="22" t="s">
        <v>469</v>
      </c>
      <c r="F215" s="64" t="s">
        <v>432</v>
      </c>
      <c r="G215" s="58" t="s">
        <v>490</v>
      </c>
      <c r="H215" s="14">
        <v>3000</v>
      </c>
      <c r="I215" s="20">
        <v>5200</v>
      </c>
    </row>
    <row r="216" spans="1:9" s="16" customFormat="1" ht="18" customHeight="1">
      <c r="A216" s="10">
        <v>12</v>
      </c>
      <c r="B216" s="10"/>
      <c r="C216" s="58" t="s">
        <v>31</v>
      </c>
      <c r="D216" s="21" t="s">
        <v>491</v>
      </c>
      <c r="E216" s="21" t="s">
        <v>469</v>
      </c>
      <c r="F216" s="64" t="s">
        <v>432</v>
      </c>
      <c r="G216" s="10" t="s">
        <v>492</v>
      </c>
      <c r="H216" s="14">
        <v>4000</v>
      </c>
      <c r="I216" s="20">
        <v>5200</v>
      </c>
    </row>
    <row r="217" spans="1:9" s="16" customFormat="1" ht="18" customHeight="1">
      <c r="A217" s="10">
        <v>13</v>
      </c>
      <c r="B217" s="10"/>
      <c r="C217" s="10" t="s">
        <v>287</v>
      </c>
      <c r="D217" s="21" t="s">
        <v>493</v>
      </c>
      <c r="E217" s="22" t="s">
        <v>469</v>
      </c>
      <c r="F217" s="64" t="s">
        <v>432</v>
      </c>
      <c r="G217" s="10" t="s">
        <v>494</v>
      </c>
      <c r="H217" s="14">
        <v>4000</v>
      </c>
      <c r="I217" s="20">
        <v>5200</v>
      </c>
    </row>
    <row r="218" spans="1:9" s="16" customFormat="1" ht="18" customHeight="1">
      <c r="A218" s="10">
        <v>14</v>
      </c>
      <c r="B218" s="10"/>
      <c r="C218" s="10" t="s">
        <v>495</v>
      </c>
      <c r="D218" s="21" t="s">
        <v>496</v>
      </c>
      <c r="E218" s="21" t="s">
        <v>497</v>
      </c>
      <c r="F218" s="64" t="s">
        <v>432</v>
      </c>
      <c r="G218" s="10" t="s">
        <v>498</v>
      </c>
      <c r="H218" s="14">
        <v>8005</v>
      </c>
      <c r="I218" s="20">
        <v>5200</v>
      </c>
    </row>
    <row r="219" spans="1:9" s="16" customFormat="1" ht="18" customHeight="1">
      <c r="A219" s="56"/>
      <c r="B219" s="56"/>
      <c r="C219" s="56"/>
      <c r="D219" s="55"/>
      <c r="E219" s="55"/>
      <c r="F219" s="55"/>
      <c r="G219" s="43" t="s">
        <v>59</v>
      </c>
      <c r="H219" s="57">
        <f>SUM(H205:H218)</f>
        <v>55005</v>
      </c>
      <c r="I219" s="32">
        <f>SUM(I205:I218)</f>
        <v>72800</v>
      </c>
    </row>
    <row r="220" spans="1:9" s="16" customFormat="1" ht="13.5" customHeight="1">
      <c r="A220" s="85"/>
      <c r="B220" s="85"/>
      <c r="C220" s="51"/>
      <c r="D220" s="85"/>
      <c r="E220" s="85"/>
      <c r="F220" s="85"/>
      <c r="G220" s="43"/>
      <c r="H220" s="53"/>
      <c r="I220" s="86"/>
    </row>
    <row r="221" spans="1:9" s="16" customFormat="1" ht="18" customHeight="1" thickBot="1">
      <c r="A221" s="4" t="s">
        <v>499</v>
      </c>
      <c r="B221" s="4"/>
      <c r="C221" s="4"/>
      <c r="D221" s="4"/>
      <c r="E221" s="4"/>
      <c r="F221" s="4"/>
      <c r="G221" s="4"/>
      <c r="H221" s="4"/>
      <c r="I221" s="4"/>
    </row>
    <row r="222" spans="1:9" s="16" customFormat="1" ht="19.5" thickBot="1">
      <c r="A222" s="6" t="s">
        <v>4</v>
      </c>
      <c r="B222" s="6" t="s">
        <v>5</v>
      </c>
      <c r="C222" s="6" t="s">
        <v>6</v>
      </c>
      <c r="D222" s="7" t="s">
        <v>7</v>
      </c>
      <c r="E222" s="6" t="s">
        <v>8</v>
      </c>
      <c r="F222" s="6" t="s">
        <v>9</v>
      </c>
      <c r="G222" s="7" t="s">
        <v>10</v>
      </c>
      <c r="H222" s="8" t="s">
        <v>11</v>
      </c>
      <c r="I222" s="8" t="s">
        <v>12</v>
      </c>
    </row>
    <row r="223" spans="1:9" s="16" customFormat="1" ht="18.75">
      <c r="A223" s="34">
        <v>1</v>
      </c>
      <c r="B223" s="34"/>
      <c r="C223" s="25" t="s">
        <v>19</v>
      </c>
      <c r="D223" s="24" t="s">
        <v>500</v>
      </c>
      <c r="E223" s="87" t="s">
        <v>501</v>
      </c>
      <c r="F223" s="87" t="s">
        <v>502</v>
      </c>
      <c r="G223" s="88" t="s">
        <v>503</v>
      </c>
      <c r="H223" s="26">
        <v>50000</v>
      </c>
      <c r="I223" s="20">
        <v>140000</v>
      </c>
    </row>
    <row r="224" spans="1:9" s="16" customFormat="1" ht="18.75">
      <c r="A224" s="10">
        <v>2</v>
      </c>
      <c r="B224" s="10"/>
      <c r="C224" s="10" t="s">
        <v>504</v>
      </c>
      <c r="D224" s="89" t="s">
        <v>505</v>
      </c>
      <c r="E224" s="89" t="s">
        <v>506</v>
      </c>
      <c r="F224" s="89" t="s">
        <v>507</v>
      </c>
      <c r="G224" s="10" t="s">
        <v>508</v>
      </c>
      <c r="H224" s="14">
        <v>10000</v>
      </c>
      <c r="I224" s="20">
        <v>9500</v>
      </c>
    </row>
    <row r="225" spans="1:9" s="16" customFormat="1" ht="18.75">
      <c r="A225" s="10">
        <v>3</v>
      </c>
      <c r="B225" s="10"/>
      <c r="C225" s="10" t="s">
        <v>509</v>
      </c>
      <c r="D225" s="89" t="s">
        <v>510</v>
      </c>
      <c r="E225" s="89" t="s">
        <v>511</v>
      </c>
      <c r="F225" s="89" t="s">
        <v>512</v>
      </c>
      <c r="G225" s="10" t="s">
        <v>513</v>
      </c>
      <c r="H225" s="14">
        <v>15000</v>
      </c>
      <c r="I225" s="20">
        <v>15000</v>
      </c>
    </row>
    <row r="226" spans="1:9" s="16" customFormat="1" ht="18.75">
      <c r="A226" s="34">
        <v>4</v>
      </c>
      <c r="B226" s="34"/>
      <c r="C226" s="58" t="s">
        <v>174</v>
      </c>
      <c r="D226" s="22" t="s">
        <v>514</v>
      </c>
      <c r="E226" s="22" t="s">
        <v>515</v>
      </c>
      <c r="F226" s="22" t="s">
        <v>516</v>
      </c>
      <c r="G226" s="58" t="s">
        <v>517</v>
      </c>
      <c r="H226" s="82">
        <v>3000</v>
      </c>
      <c r="I226" s="20">
        <v>6000</v>
      </c>
    </row>
    <row r="227" spans="1:9" s="16" customFormat="1" ht="18.75">
      <c r="A227" s="10">
        <v>5</v>
      </c>
      <c r="B227" s="10"/>
      <c r="C227" s="25" t="s">
        <v>488</v>
      </c>
      <c r="D227" s="24" t="s">
        <v>518</v>
      </c>
      <c r="E227" s="24" t="s">
        <v>519</v>
      </c>
      <c r="F227" s="22" t="s">
        <v>520</v>
      </c>
      <c r="G227" s="25" t="s">
        <v>521</v>
      </c>
      <c r="H227" s="26">
        <v>3000</v>
      </c>
      <c r="I227" s="20">
        <v>1100</v>
      </c>
    </row>
    <row r="228" spans="1:9" s="16" customFormat="1" ht="18.75">
      <c r="A228" s="10">
        <v>6</v>
      </c>
      <c r="B228" s="34"/>
      <c r="C228" s="10" t="s">
        <v>31</v>
      </c>
      <c r="D228" s="21" t="s">
        <v>522</v>
      </c>
      <c r="E228" s="21" t="s">
        <v>523</v>
      </c>
      <c r="F228" s="21" t="s">
        <v>524</v>
      </c>
      <c r="G228" s="10" t="s">
        <v>525</v>
      </c>
      <c r="H228" s="14">
        <v>5000</v>
      </c>
      <c r="I228" s="20">
        <v>2500</v>
      </c>
    </row>
    <row r="229" spans="1:9" s="16" customFormat="1" ht="18.75">
      <c r="A229" s="34">
        <v>7</v>
      </c>
      <c r="B229" s="10"/>
      <c r="C229" s="10" t="s">
        <v>31</v>
      </c>
      <c r="D229" s="24" t="s">
        <v>526</v>
      </c>
      <c r="E229" s="24" t="s">
        <v>527</v>
      </c>
      <c r="F229" s="24" t="s">
        <v>528</v>
      </c>
      <c r="G229" s="25" t="s">
        <v>529</v>
      </c>
      <c r="H229" s="14">
        <v>5000</v>
      </c>
      <c r="I229" s="20">
        <v>1750</v>
      </c>
    </row>
    <row r="230" spans="1:9" s="16" customFormat="1" ht="18.75">
      <c r="A230" s="10">
        <v>8</v>
      </c>
      <c r="B230" s="34"/>
      <c r="C230" s="10" t="s">
        <v>530</v>
      </c>
      <c r="D230" s="24" t="s">
        <v>531</v>
      </c>
      <c r="E230" s="22" t="s">
        <v>532</v>
      </c>
      <c r="F230" s="22" t="s">
        <v>533</v>
      </c>
      <c r="G230" s="25" t="s">
        <v>534</v>
      </c>
      <c r="H230" s="14">
        <v>4000</v>
      </c>
      <c r="I230" s="20">
        <v>5200</v>
      </c>
    </row>
    <row r="231" spans="1:9" s="16" customFormat="1" ht="18.75">
      <c r="A231" s="10">
        <v>9</v>
      </c>
      <c r="B231" s="10"/>
      <c r="C231" s="10" t="s">
        <v>535</v>
      </c>
      <c r="D231" s="24" t="s">
        <v>536</v>
      </c>
      <c r="E231" s="22" t="s">
        <v>537</v>
      </c>
      <c r="F231" s="22" t="s">
        <v>520</v>
      </c>
      <c r="G231" s="25" t="s">
        <v>538</v>
      </c>
      <c r="H231" s="14">
        <v>3000</v>
      </c>
      <c r="I231" s="20">
        <v>1100</v>
      </c>
    </row>
    <row r="232" spans="1:9" s="16" customFormat="1" ht="18.75">
      <c r="A232" s="34">
        <v>10</v>
      </c>
      <c r="B232" s="24"/>
      <c r="C232" s="25" t="s">
        <v>36</v>
      </c>
      <c r="D232" s="24" t="s">
        <v>539</v>
      </c>
      <c r="E232" s="90" t="s">
        <v>540</v>
      </c>
      <c r="F232" s="90" t="s">
        <v>541</v>
      </c>
      <c r="G232" s="25" t="s">
        <v>542</v>
      </c>
      <c r="H232" s="91">
        <v>0</v>
      </c>
      <c r="I232" s="20">
        <v>25000</v>
      </c>
    </row>
    <row r="233" spans="1:9" s="16" customFormat="1" ht="18.75">
      <c r="A233" s="10">
        <v>11</v>
      </c>
      <c r="B233" s="34"/>
      <c r="C233" s="10" t="s">
        <v>90</v>
      </c>
      <c r="D233" s="92" t="s">
        <v>543</v>
      </c>
      <c r="E233" s="21" t="s">
        <v>544</v>
      </c>
      <c r="F233" s="22" t="s">
        <v>520</v>
      </c>
      <c r="G233" s="25" t="s">
        <v>545</v>
      </c>
      <c r="H233" s="14">
        <v>3000</v>
      </c>
      <c r="I233" s="20">
        <v>1100</v>
      </c>
    </row>
    <row r="234" spans="1:9" s="16" customFormat="1" ht="18.75">
      <c r="A234" s="10">
        <v>12</v>
      </c>
      <c r="B234" s="10"/>
      <c r="C234" s="10" t="s">
        <v>90</v>
      </c>
      <c r="D234" s="21" t="s">
        <v>546</v>
      </c>
      <c r="E234" s="21" t="s">
        <v>547</v>
      </c>
      <c r="F234" s="22" t="s">
        <v>520</v>
      </c>
      <c r="G234" s="10" t="s">
        <v>548</v>
      </c>
      <c r="H234" s="14">
        <v>2000</v>
      </c>
      <c r="I234" s="20">
        <v>1100</v>
      </c>
    </row>
    <row r="235" spans="1:9" s="16" customFormat="1" ht="18.75">
      <c r="A235" s="34">
        <v>13</v>
      </c>
      <c r="B235" s="34"/>
      <c r="C235" s="34" t="s">
        <v>90</v>
      </c>
      <c r="D235" s="37" t="s">
        <v>549</v>
      </c>
      <c r="E235" s="37" t="s">
        <v>550</v>
      </c>
      <c r="F235" s="22" t="s">
        <v>520</v>
      </c>
      <c r="G235" s="34" t="s">
        <v>551</v>
      </c>
      <c r="H235" s="54">
        <v>4000</v>
      </c>
      <c r="I235" s="20">
        <v>1100</v>
      </c>
    </row>
    <row r="236" spans="1:9" s="16" customFormat="1" ht="18.75">
      <c r="A236" s="10">
        <v>14</v>
      </c>
      <c r="B236" s="34"/>
      <c r="C236" s="34" t="s">
        <v>50</v>
      </c>
      <c r="D236" s="37" t="s">
        <v>552</v>
      </c>
      <c r="E236" s="37" t="s">
        <v>553</v>
      </c>
      <c r="F236" s="24" t="s">
        <v>528</v>
      </c>
      <c r="G236" s="34" t="s">
        <v>554</v>
      </c>
      <c r="H236" s="54">
        <v>4000</v>
      </c>
      <c r="I236" s="20">
        <v>1750</v>
      </c>
    </row>
    <row r="237" spans="1:9" s="16" customFormat="1" ht="18.75">
      <c r="A237" s="51"/>
      <c r="B237" s="51"/>
      <c r="C237" s="51"/>
      <c r="D237" s="52"/>
      <c r="E237" s="52"/>
      <c r="F237" s="52"/>
      <c r="G237" s="93" t="s">
        <v>59</v>
      </c>
      <c r="H237" s="94">
        <f>SUM(H223:H236)</f>
        <v>111000</v>
      </c>
      <c r="I237" s="40">
        <f>SUM(I223:I236)</f>
        <v>212200</v>
      </c>
    </row>
    <row r="238" spans="1:9" s="16" customFormat="1" ht="13.5" customHeight="1">
      <c r="A238" s="51"/>
      <c r="B238" s="51"/>
      <c r="C238" s="51"/>
      <c r="D238" s="52"/>
      <c r="E238" s="52"/>
      <c r="F238" s="52"/>
      <c r="G238" s="51"/>
      <c r="H238" s="95"/>
      <c r="I238" s="28"/>
    </row>
    <row r="239" spans="1:9" s="16" customFormat="1" ht="19.5" thickBot="1">
      <c r="A239" s="4" t="s">
        <v>555</v>
      </c>
      <c r="B239" s="4"/>
      <c r="C239" s="4"/>
      <c r="D239" s="4"/>
      <c r="E239" s="4"/>
      <c r="F239" s="4"/>
      <c r="G239" s="4"/>
      <c r="H239" s="4"/>
      <c r="I239" s="4"/>
    </row>
    <row r="240" spans="1:9" s="16" customFormat="1" ht="19.5" thickBot="1">
      <c r="A240" s="6" t="s">
        <v>4</v>
      </c>
      <c r="B240" s="6" t="s">
        <v>5</v>
      </c>
      <c r="C240" s="6" t="s">
        <v>6</v>
      </c>
      <c r="D240" s="7" t="s">
        <v>7</v>
      </c>
      <c r="E240" s="6" t="s">
        <v>8</v>
      </c>
      <c r="F240" s="6" t="s">
        <v>9</v>
      </c>
      <c r="G240" s="7" t="s">
        <v>10</v>
      </c>
      <c r="H240" s="8" t="s">
        <v>11</v>
      </c>
      <c r="I240" s="8" t="s">
        <v>12</v>
      </c>
    </row>
    <row r="241" spans="1:9" s="16" customFormat="1" ht="18.75">
      <c r="A241" s="10">
        <v>1</v>
      </c>
      <c r="B241" s="10"/>
      <c r="C241" s="10" t="s">
        <v>317</v>
      </c>
      <c r="D241" s="17" t="s">
        <v>556</v>
      </c>
      <c r="E241" s="21" t="s">
        <v>557</v>
      </c>
      <c r="F241" s="21" t="s">
        <v>558</v>
      </c>
      <c r="G241" s="96" t="s">
        <v>559</v>
      </c>
      <c r="H241" s="80">
        <v>25000</v>
      </c>
      <c r="I241" s="20">
        <v>25000</v>
      </c>
    </row>
    <row r="242" spans="1:9" s="16" customFormat="1" ht="18.75">
      <c r="A242" s="10">
        <v>2</v>
      </c>
      <c r="B242" s="10"/>
      <c r="C242" s="10" t="s">
        <v>198</v>
      </c>
      <c r="D242" s="17" t="s">
        <v>560</v>
      </c>
      <c r="E242" s="17" t="s">
        <v>561</v>
      </c>
      <c r="F242" s="17" t="s">
        <v>562</v>
      </c>
      <c r="G242" s="10" t="s">
        <v>563</v>
      </c>
      <c r="H242" s="83">
        <v>4000</v>
      </c>
      <c r="I242" s="20">
        <v>9500</v>
      </c>
    </row>
    <row r="243" spans="1:9" s="16" customFormat="1" ht="18.75">
      <c r="A243" s="10">
        <v>3</v>
      </c>
      <c r="B243" s="10"/>
      <c r="C243" s="10" t="s">
        <v>504</v>
      </c>
      <c r="D243" s="37" t="s">
        <v>564</v>
      </c>
      <c r="E243" s="17" t="s">
        <v>565</v>
      </c>
      <c r="F243" s="17" t="s">
        <v>566</v>
      </c>
      <c r="G243" s="34" t="s">
        <v>567</v>
      </c>
      <c r="H243" s="83">
        <v>30000</v>
      </c>
      <c r="I243" s="20">
        <v>9500</v>
      </c>
    </row>
    <row r="244" spans="1:9" s="16" customFormat="1" ht="18.75">
      <c r="A244" s="25">
        <v>4</v>
      </c>
      <c r="B244" s="25"/>
      <c r="C244" s="25" t="s">
        <v>90</v>
      </c>
      <c r="D244" s="24" t="s">
        <v>568</v>
      </c>
      <c r="E244" s="90" t="s">
        <v>469</v>
      </c>
      <c r="F244" s="90" t="s">
        <v>569</v>
      </c>
      <c r="G244" s="25" t="s">
        <v>570</v>
      </c>
      <c r="H244" s="83">
        <v>0</v>
      </c>
      <c r="I244" s="20">
        <v>5200</v>
      </c>
    </row>
    <row r="245" spans="1:9" s="16" customFormat="1" ht="18.75">
      <c r="A245" s="51"/>
      <c r="B245" s="51"/>
      <c r="C245" s="51"/>
      <c r="D245" s="52"/>
      <c r="E245" s="52"/>
      <c r="F245" s="52"/>
      <c r="G245" s="30" t="s">
        <v>59</v>
      </c>
      <c r="H245" s="53">
        <f>SUM(H241:H243)</f>
        <v>59000</v>
      </c>
      <c r="I245" s="32">
        <f>SUM(I241:I244)</f>
        <v>49200</v>
      </c>
    </row>
    <row r="246" spans="1:9" s="16" customFormat="1" ht="13.5" customHeight="1">
      <c r="A246" s="51"/>
      <c r="B246" s="51"/>
      <c r="C246" s="97"/>
      <c r="D246" s="98"/>
      <c r="E246" s="98"/>
      <c r="F246" s="98"/>
      <c r="G246" s="28"/>
      <c r="H246" s="28"/>
      <c r="I246" s="28"/>
    </row>
    <row r="247" spans="1:9" s="16" customFormat="1" ht="19.5" thickBot="1">
      <c r="A247" s="4" t="s">
        <v>571</v>
      </c>
      <c r="B247" s="4"/>
      <c r="C247" s="4"/>
      <c r="D247" s="4"/>
      <c r="E247" s="4"/>
      <c r="F247" s="4"/>
      <c r="G247" s="4"/>
      <c r="H247" s="4"/>
      <c r="I247" s="28"/>
    </row>
    <row r="248" spans="1:9" s="16" customFormat="1" ht="19.5" thickBot="1">
      <c r="A248" s="6" t="s">
        <v>4</v>
      </c>
      <c r="B248" s="6" t="s">
        <v>5</v>
      </c>
      <c r="C248" s="6" t="s">
        <v>6</v>
      </c>
      <c r="D248" s="7" t="s">
        <v>7</v>
      </c>
      <c r="E248" s="6" t="s">
        <v>8</v>
      </c>
      <c r="F248" s="6" t="s">
        <v>9</v>
      </c>
      <c r="G248" s="7" t="s">
        <v>10</v>
      </c>
      <c r="H248" s="8" t="s">
        <v>11</v>
      </c>
      <c r="I248" s="8" t="s">
        <v>12</v>
      </c>
    </row>
    <row r="249" spans="1:9" s="16" customFormat="1" ht="18.75">
      <c r="A249" s="10">
        <v>1</v>
      </c>
      <c r="B249" s="10"/>
      <c r="C249" s="10" t="s">
        <v>174</v>
      </c>
      <c r="D249" s="21" t="s">
        <v>572</v>
      </c>
      <c r="E249" s="21" t="s">
        <v>469</v>
      </c>
      <c r="F249" s="21" t="s">
        <v>573</v>
      </c>
      <c r="G249" s="10" t="s">
        <v>574</v>
      </c>
      <c r="H249" s="82">
        <v>4000</v>
      </c>
      <c r="I249" s="20">
        <v>5200</v>
      </c>
    </row>
    <row r="250" spans="1:9" s="16" customFormat="1" ht="18.75">
      <c r="A250" s="34">
        <v>2</v>
      </c>
      <c r="B250" s="34"/>
      <c r="C250" s="10" t="s">
        <v>262</v>
      </c>
      <c r="D250" s="21" t="s">
        <v>575</v>
      </c>
      <c r="E250" s="21" t="s">
        <v>576</v>
      </c>
      <c r="F250" s="21" t="s">
        <v>573</v>
      </c>
      <c r="G250" s="67" t="s">
        <v>577</v>
      </c>
      <c r="H250" s="14">
        <v>4000</v>
      </c>
      <c r="I250" s="20">
        <v>5200</v>
      </c>
    </row>
    <row r="251" spans="1:9" s="16" customFormat="1" ht="18.75">
      <c r="A251" s="10">
        <v>3</v>
      </c>
      <c r="B251" s="10"/>
      <c r="C251" s="10" t="s">
        <v>262</v>
      </c>
      <c r="D251" s="21" t="s">
        <v>578</v>
      </c>
      <c r="E251" s="21" t="s">
        <v>579</v>
      </c>
      <c r="F251" s="21" t="s">
        <v>573</v>
      </c>
      <c r="G251" s="67" t="s">
        <v>580</v>
      </c>
      <c r="H251" s="14">
        <v>4000</v>
      </c>
      <c r="I251" s="20">
        <v>5200</v>
      </c>
    </row>
    <row r="252" spans="1:9" s="16" customFormat="1" ht="18.75">
      <c r="A252" s="10">
        <v>4</v>
      </c>
      <c r="B252" s="34"/>
      <c r="C252" s="10" t="s">
        <v>198</v>
      </c>
      <c r="D252" s="21" t="s">
        <v>581</v>
      </c>
      <c r="E252" s="21" t="s">
        <v>582</v>
      </c>
      <c r="F252" s="21" t="s">
        <v>573</v>
      </c>
      <c r="G252" s="10" t="s">
        <v>583</v>
      </c>
      <c r="H252" s="82">
        <v>4000</v>
      </c>
      <c r="I252" s="20">
        <v>5200</v>
      </c>
    </row>
    <row r="253" spans="1:9" s="16" customFormat="1" ht="18.75">
      <c r="A253" s="34">
        <v>5</v>
      </c>
      <c r="B253" s="10"/>
      <c r="C253" s="10" t="s">
        <v>198</v>
      </c>
      <c r="D253" s="21" t="s">
        <v>584</v>
      </c>
      <c r="E253" s="21" t="s">
        <v>469</v>
      </c>
      <c r="F253" s="21" t="s">
        <v>573</v>
      </c>
      <c r="G253" s="10" t="s">
        <v>585</v>
      </c>
      <c r="H253" s="14">
        <v>4000</v>
      </c>
      <c r="I253" s="20">
        <v>5200</v>
      </c>
    </row>
    <row r="254" spans="1:9" s="16" customFormat="1" ht="18.75">
      <c r="A254" s="10">
        <v>6</v>
      </c>
      <c r="B254" s="34"/>
      <c r="C254" s="10" t="s">
        <v>198</v>
      </c>
      <c r="D254" s="21" t="s">
        <v>586</v>
      </c>
      <c r="E254" s="17" t="s">
        <v>587</v>
      </c>
      <c r="F254" s="21" t="s">
        <v>573</v>
      </c>
      <c r="G254" s="10" t="s">
        <v>588</v>
      </c>
      <c r="H254" s="14">
        <v>4000</v>
      </c>
      <c r="I254" s="20">
        <v>5200</v>
      </c>
    </row>
    <row r="255" spans="1:9" s="16" customFormat="1" ht="18.75">
      <c r="A255" s="10">
        <v>7</v>
      </c>
      <c r="B255" s="10"/>
      <c r="C255" s="10" t="s">
        <v>198</v>
      </c>
      <c r="D255" s="22" t="s">
        <v>589</v>
      </c>
      <c r="E255" s="22" t="s">
        <v>590</v>
      </c>
      <c r="F255" s="21" t="s">
        <v>573</v>
      </c>
      <c r="G255" s="58" t="s">
        <v>591</v>
      </c>
      <c r="H255" s="14">
        <v>4000</v>
      </c>
      <c r="I255" s="20">
        <v>5200</v>
      </c>
    </row>
    <row r="256" spans="1:9" s="16" customFormat="1" ht="18.75">
      <c r="A256" s="34">
        <v>8</v>
      </c>
      <c r="B256" s="34"/>
      <c r="C256" s="10" t="s">
        <v>287</v>
      </c>
      <c r="D256" s="22" t="s">
        <v>592</v>
      </c>
      <c r="E256" s="22" t="s">
        <v>451</v>
      </c>
      <c r="F256" s="21" t="s">
        <v>593</v>
      </c>
      <c r="G256" s="58" t="s">
        <v>594</v>
      </c>
      <c r="H256" s="14">
        <v>5000</v>
      </c>
      <c r="I256" s="20">
        <v>11200</v>
      </c>
    </row>
    <row r="257" spans="1:9" s="16" customFormat="1" ht="18.75">
      <c r="A257" s="10">
        <v>9</v>
      </c>
      <c r="B257" s="10"/>
      <c r="C257" s="10" t="s">
        <v>198</v>
      </c>
      <c r="D257" s="21" t="s">
        <v>595</v>
      </c>
      <c r="E257" s="21" t="s">
        <v>469</v>
      </c>
      <c r="F257" s="21" t="s">
        <v>573</v>
      </c>
      <c r="G257" s="10" t="s">
        <v>596</v>
      </c>
      <c r="H257" s="14">
        <v>4000</v>
      </c>
      <c r="I257" s="20">
        <v>5200</v>
      </c>
    </row>
    <row r="258" spans="1:9" s="16" customFormat="1" ht="18.75">
      <c r="A258" s="10">
        <v>10</v>
      </c>
      <c r="B258" s="34"/>
      <c r="C258" s="10" t="s">
        <v>198</v>
      </c>
      <c r="D258" s="21" t="s">
        <v>597</v>
      </c>
      <c r="E258" s="21" t="s">
        <v>469</v>
      </c>
      <c r="F258" s="21" t="s">
        <v>573</v>
      </c>
      <c r="G258" s="10" t="s">
        <v>598</v>
      </c>
      <c r="H258" s="14">
        <v>4000</v>
      </c>
      <c r="I258" s="20">
        <v>5200</v>
      </c>
    </row>
    <row r="259" spans="1:9" s="16" customFormat="1" ht="18.75">
      <c r="A259" s="34">
        <v>11</v>
      </c>
      <c r="B259" s="10"/>
      <c r="C259" s="10" t="s">
        <v>198</v>
      </c>
      <c r="D259" s="22" t="s">
        <v>599</v>
      </c>
      <c r="E259" s="22" t="s">
        <v>469</v>
      </c>
      <c r="F259" s="21" t="s">
        <v>573</v>
      </c>
      <c r="G259" s="58" t="s">
        <v>600</v>
      </c>
      <c r="H259" s="14">
        <v>4000</v>
      </c>
      <c r="I259" s="20">
        <v>5200</v>
      </c>
    </row>
    <row r="260" spans="1:9" s="16" customFormat="1" ht="18.75">
      <c r="A260" s="10">
        <v>12</v>
      </c>
      <c r="B260" s="34"/>
      <c r="C260" s="10" t="s">
        <v>198</v>
      </c>
      <c r="D260" s="22" t="s">
        <v>601</v>
      </c>
      <c r="E260" s="22" t="s">
        <v>469</v>
      </c>
      <c r="F260" s="21" t="s">
        <v>573</v>
      </c>
      <c r="G260" s="58" t="s">
        <v>602</v>
      </c>
      <c r="H260" s="14">
        <v>4000</v>
      </c>
      <c r="I260" s="20">
        <v>5200</v>
      </c>
    </row>
    <row r="261" spans="1:9" s="16" customFormat="1" ht="18.75">
      <c r="A261" s="10">
        <v>13</v>
      </c>
      <c r="B261" s="10"/>
      <c r="C261" s="58" t="s">
        <v>31</v>
      </c>
      <c r="D261" s="22" t="s">
        <v>603</v>
      </c>
      <c r="E261" s="22" t="s">
        <v>579</v>
      </c>
      <c r="F261" s="21" t="s">
        <v>573</v>
      </c>
      <c r="G261" s="58" t="s">
        <v>604</v>
      </c>
      <c r="H261" s="14">
        <v>3000</v>
      </c>
      <c r="I261" s="20">
        <v>5200</v>
      </c>
    </row>
    <row r="262" spans="1:9" s="16" customFormat="1" ht="18.75">
      <c r="A262" s="34">
        <v>14</v>
      </c>
      <c r="B262" s="34"/>
      <c r="C262" s="58" t="s">
        <v>31</v>
      </c>
      <c r="D262" s="22" t="s">
        <v>605</v>
      </c>
      <c r="E262" s="22" t="s">
        <v>579</v>
      </c>
      <c r="F262" s="21" t="s">
        <v>573</v>
      </c>
      <c r="G262" s="58" t="s">
        <v>606</v>
      </c>
      <c r="H262" s="14">
        <v>4000</v>
      </c>
      <c r="I262" s="20">
        <v>5200</v>
      </c>
    </row>
    <row r="263" spans="1:9" s="16" customFormat="1" ht="18.75">
      <c r="A263" s="10">
        <v>15</v>
      </c>
      <c r="B263" s="10"/>
      <c r="C263" s="58" t="s">
        <v>31</v>
      </c>
      <c r="D263" s="22" t="s">
        <v>607</v>
      </c>
      <c r="E263" s="22" t="s">
        <v>579</v>
      </c>
      <c r="F263" s="21" t="s">
        <v>573</v>
      </c>
      <c r="G263" s="58" t="s">
        <v>608</v>
      </c>
      <c r="H263" s="14">
        <v>4000</v>
      </c>
      <c r="I263" s="20">
        <v>5200</v>
      </c>
    </row>
    <row r="264" spans="1:9" s="16" customFormat="1" ht="18.75">
      <c r="A264" s="10">
        <v>16</v>
      </c>
      <c r="B264" s="34"/>
      <c r="C264" s="58" t="s">
        <v>31</v>
      </c>
      <c r="D264" s="22" t="s">
        <v>609</v>
      </c>
      <c r="E264" s="22" t="s">
        <v>579</v>
      </c>
      <c r="F264" s="21" t="s">
        <v>573</v>
      </c>
      <c r="G264" s="58" t="s">
        <v>610</v>
      </c>
      <c r="H264" s="14">
        <v>4000</v>
      </c>
      <c r="I264" s="20">
        <v>5200</v>
      </c>
    </row>
    <row r="265" spans="1:9" s="16" customFormat="1" ht="18.75">
      <c r="A265" s="34">
        <v>17</v>
      </c>
      <c r="B265" s="34"/>
      <c r="C265" s="58" t="s">
        <v>31</v>
      </c>
      <c r="D265" s="21" t="s">
        <v>611</v>
      </c>
      <c r="E265" s="21" t="s">
        <v>469</v>
      </c>
      <c r="F265" s="21" t="s">
        <v>573</v>
      </c>
      <c r="G265" s="10" t="s">
        <v>612</v>
      </c>
      <c r="H265" s="14">
        <v>4000</v>
      </c>
      <c r="I265" s="20">
        <v>5200</v>
      </c>
    </row>
    <row r="266" spans="1:9" s="16" customFormat="1" ht="18.75">
      <c r="A266" s="10">
        <v>18</v>
      </c>
      <c r="B266" s="10"/>
      <c r="C266" s="58" t="s">
        <v>31</v>
      </c>
      <c r="D266" s="22" t="s">
        <v>613</v>
      </c>
      <c r="E266" s="22" t="s">
        <v>469</v>
      </c>
      <c r="F266" s="21" t="s">
        <v>573</v>
      </c>
      <c r="G266" s="10" t="s">
        <v>614</v>
      </c>
      <c r="H266" s="14">
        <v>4000</v>
      </c>
      <c r="I266" s="20">
        <v>5200</v>
      </c>
    </row>
    <row r="267" spans="1:9" s="16" customFormat="1" ht="18.75">
      <c r="A267" s="10">
        <v>19</v>
      </c>
      <c r="B267" s="34"/>
      <c r="C267" s="58" t="s">
        <v>31</v>
      </c>
      <c r="D267" s="21" t="s">
        <v>615</v>
      </c>
      <c r="E267" s="21" t="s">
        <v>469</v>
      </c>
      <c r="F267" s="21" t="s">
        <v>573</v>
      </c>
      <c r="G267" s="10" t="s">
        <v>616</v>
      </c>
      <c r="H267" s="14">
        <v>4000</v>
      </c>
      <c r="I267" s="20">
        <v>5200</v>
      </c>
    </row>
    <row r="268" spans="1:9" s="16" customFormat="1" ht="18.75">
      <c r="A268" s="34">
        <v>20</v>
      </c>
      <c r="B268" s="10"/>
      <c r="C268" s="58" t="s">
        <v>31</v>
      </c>
      <c r="D268" s="21" t="s">
        <v>617</v>
      </c>
      <c r="E268" s="21" t="s">
        <v>469</v>
      </c>
      <c r="F268" s="21" t="s">
        <v>573</v>
      </c>
      <c r="G268" s="10" t="s">
        <v>618</v>
      </c>
      <c r="H268" s="14">
        <v>4000</v>
      </c>
      <c r="I268" s="20">
        <v>5200</v>
      </c>
    </row>
    <row r="269" spans="1:9" s="16" customFormat="1" ht="18.75">
      <c r="A269" s="10">
        <v>21</v>
      </c>
      <c r="B269" s="34"/>
      <c r="C269" s="58" t="s">
        <v>31</v>
      </c>
      <c r="D269" s="21" t="s">
        <v>619</v>
      </c>
      <c r="E269" s="21" t="s">
        <v>469</v>
      </c>
      <c r="F269" s="21" t="s">
        <v>573</v>
      </c>
      <c r="G269" s="10" t="s">
        <v>620</v>
      </c>
      <c r="H269" s="14">
        <v>5000</v>
      </c>
      <c r="I269" s="20">
        <v>5200</v>
      </c>
    </row>
    <row r="270" spans="1:9" s="16" customFormat="1" ht="18.75">
      <c r="A270" s="10">
        <v>22</v>
      </c>
      <c r="B270" s="10"/>
      <c r="C270" s="58" t="s">
        <v>31</v>
      </c>
      <c r="D270" s="24" t="s">
        <v>621</v>
      </c>
      <c r="E270" s="21" t="s">
        <v>579</v>
      </c>
      <c r="F270" s="21" t="s">
        <v>573</v>
      </c>
      <c r="G270" s="25" t="s">
        <v>622</v>
      </c>
      <c r="H270" s="84">
        <v>4000</v>
      </c>
      <c r="I270" s="20">
        <v>5200</v>
      </c>
    </row>
    <row r="271" spans="1:9" s="16" customFormat="1" ht="18.75">
      <c r="A271" s="34">
        <v>23</v>
      </c>
      <c r="B271" s="34"/>
      <c r="C271" s="10" t="s">
        <v>31</v>
      </c>
      <c r="D271" s="21" t="s">
        <v>623</v>
      </c>
      <c r="E271" s="22" t="s">
        <v>469</v>
      </c>
      <c r="F271" s="21" t="s">
        <v>573</v>
      </c>
      <c r="G271" s="10" t="s">
        <v>624</v>
      </c>
      <c r="H271" s="14">
        <v>4000</v>
      </c>
      <c r="I271" s="20">
        <v>5200</v>
      </c>
    </row>
    <row r="272" spans="1:9" s="16" customFormat="1" ht="18.75">
      <c r="A272" s="10">
        <v>24</v>
      </c>
      <c r="B272" s="10"/>
      <c r="C272" s="58" t="s">
        <v>31</v>
      </c>
      <c r="D272" s="21" t="s">
        <v>625</v>
      </c>
      <c r="E272" s="21" t="s">
        <v>469</v>
      </c>
      <c r="F272" s="21" t="s">
        <v>573</v>
      </c>
      <c r="G272" s="10" t="s">
        <v>626</v>
      </c>
      <c r="H272" s="14">
        <v>4000</v>
      </c>
      <c r="I272" s="20">
        <v>5200</v>
      </c>
    </row>
    <row r="273" spans="1:9" s="16" customFormat="1" ht="18.75">
      <c r="A273" s="10">
        <v>25</v>
      </c>
      <c r="B273" s="34"/>
      <c r="C273" s="58" t="s">
        <v>31</v>
      </c>
      <c r="D273" s="21" t="s">
        <v>627</v>
      </c>
      <c r="E273" s="21" t="s">
        <v>628</v>
      </c>
      <c r="F273" s="21" t="s">
        <v>573</v>
      </c>
      <c r="G273" s="10" t="s">
        <v>629</v>
      </c>
      <c r="H273" s="14">
        <v>4000</v>
      </c>
      <c r="I273" s="20">
        <v>5200</v>
      </c>
    </row>
    <row r="274" spans="1:9" s="16" customFormat="1" ht="18.75">
      <c r="A274" s="34">
        <v>26</v>
      </c>
      <c r="B274" s="10"/>
      <c r="C274" s="25" t="s">
        <v>31</v>
      </c>
      <c r="D274" s="24" t="s">
        <v>630</v>
      </c>
      <c r="E274" s="24" t="s">
        <v>631</v>
      </c>
      <c r="F274" s="21" t="s">
        <v>573</v>
      </c>
      <c r="G274" s="25" t="s">
        <v>632</v>
      </c>
      <c r="H274" s="84">
        <v>4000</v>
      </c>
      <c r="I274" s="20">
        <v>5200</v>
      </c>
    </row>
    <row r="275" spans="1:9" s="16" customFormat="1" ht="18.75">
      <c r="A275" s="10">
        <v>27</v>
      </c>
      <c r="B275" s="34"/>
      <c r="C275" s="25" t="s">
        <v>31</v>
      </c>
      <c r="D275" s="24" t="s">
        <v>633</v>
      </c>
      <c r="E275" s="24" t="s">
        <v>631</v>
      </c>
      <c r="F275" s="21" t="s">
        <v>573</v>
      </c>
      <c r="G275" s="25" t="s">
        <v>634</v>
      </c>
      <c r="H275" s="84">
        <v>4000</v>
      </c>
      <c r="I275" s="20">
        <v>5200</v>
      </c>
    </row>
    <row r="276" spans="1:9" s="16" customFormat="1" ht="18.75">
      <c r="A276" s="10">
        <v>28</v>
      </c>
      <c r="B276" s="10"/>
      <c r="C276" s="25" t="s">
        <v>31</v>
      </c>
      <c r="D276" s="24" t="s">
        <v>635</v>
      </c>
      <c r="E276" s="24" t="s">
        <v>631</v>
      </c>
      <c r="F276" s="21" t="s">
        <v>573</v>
      </c>
      <c r="G276" s="25" t="s">
        <v>636</v>
      </c>
      <c r="H276" s="84">
        <v>4000</v>
      </c>
      <c r="I276" s="20">
        <v>5200</v>
      </c>
    </row>
    <row r="277" spans="1:9" s="16" customFormat="1" ht="18.75">
      <c r="A277" s="34">
        <v>29</v>
      </c>
      <c r="B277" s="34"/>
      <c r="C277" s="25" t="s">
        <v>31</v>
      </c>
      <c r="D277" s="24" t="s">
        <v>637</v>
      </c>
      <c r="E277" s="24" t="s">
        <v>631</v>
      </c>
      <c r="F277" s="21" t="s">
        <v>573</v>
      </c>
      <c r="G277" s="25" t="s">
        <v>638</v>
      </c>
      <c r="H277" s="84">
        <v>4000</v>
      </c>
      <c r="I277" s="20">
        <v>5200</v>
      </c>
    </row>
    <row r="278" spans="1:9" s="16" customFormat="1" ht="18.75">
      <c r="A278" s="10">
        <v>30</v>
      </c>
      <c r="B278" s="10"/>
      <c r="C278" s="25" t="s">
        <v>31</v>
      </c>
      <c r="D278" s="24" t="s">
        <v>639</v>
      </c>
      <c r="E278" s="24" t="s">
        <v>631</v>
      </c>
      <c r="F278" s="21" t="s">
        <v>573</v>
      </c>
      <c r="G278" s="25" t="s">
        <v>640</v>
      </c>
      <c r="H278" s="84">
        <v>5000</v>
      </c>
      <c r="I278" s="20">
        <v>5200</v>
      </c>
    </row>
    <row r="279" spans="1:9" s="16" customFormat="1" ht="18.75">
      <c r="A279" s="10">
        <v>31</v>
      </c>
      <c r="B279" s="34"/>
      <c r="C279" s="10" t="s">
        <v>530</v>
      </c>
      <c r="D279" s="24" t="s">
        <v>641</v>
      </c>
      <c r="E279" s="24" t="s">
        <v>469</v>
      </c>
      <c r="F279" s="21" t="s">
        <v>573</v>
      </c>
      <c r="G279" s="25" t="s">
        <v>642</v>
      </c>
      <c r="H279" s="14">
        <v>3000</v>
      </c>
      <c r="I279" s="20">
        <v>5200</v>
      </c>
    </row>
    <row r="280" spans="1:9" s="16" customFormat="1" ht="18.75">
      <c r="A280" s="34">
        <v>32</v>
      </c>
      <c r="B280" s="10"/>
      <c r="C280" s="10" t="s">
        <v>530</v>
      </c>
      <c r="D280" s="24" t="s">
        <v>643</v>
      </c>
      <c r="E280" s="24" t="s">
        <v>469</v>
      </c>
      <c r="F280" s="21" t="s">
        <v>573</v>
      </c>
      <c r="G280" s="25" t="s">
        <v>644</v>
      </c>
      <c r="H280" s="14">
        <v>3000</v>
      </c>
      <c r="I280" s="20">
        <v>5200</v>
      </c>
    </row>
    <row r="281" spans="1:9" s="16" customFormat="1" ht="18.75">
      <c r="A281" s="10">
        <v>33</v>
      </c>
      <c r="B281" s="34"/>
      <c r="C281" s="10" t="s">
        <v>272</v>
      </c>
      <c r="D281" s="21" t="s">
        <v>645</v>
      </c>
      <c r="E281" s="21" t="s">
        <v>579</v>
      </c>
      <c r="F281" s="21" t="s">
        <v>573</v>
      </c>
      <c r="G281" s="10" t="s">
        <v>646</v>
      </c>
      <c r="H281" s="23">
        <v>4000</v>
      </c>
      <c r="I281" s="20">
        <v>5200</v>
      </c>
    </row>
    <row r="282" spans="1:9" s="16" customFormat="1" ht="18.75">
      <c r="A282" s="10">
        <v>34</v>
      </c>
      <c r="B282" s="10"/>
      <c r="C282" s="10" t="s">
        <v>272</v>
      </c>
      <c r="D282" s="22" t="s">
        <v>647</v>
      </c>
      <c r="E282" s="22" t="s">
        <v>469</v>
      </c>
      <c r="F282" s="21" t="s">
        <v>573</v>
      </c>
      <c r="G282" s="58" t="s">
        <v>648</v>
      </c>
      <c r="H282" s="82">
        <v>3000</v>
      </c>
      <c r="I282" s="20">
        <v>5200</v>
      </c>
    </row>
    <row r="283" spans="1:9" s="16" customFormat="1" ht="18.75">
      <c r="A283" s="34">
        <v>35</v>
      </c>
      <c r="B283" s="34"/>
      <c r="C283" s="10" t="s">
        <v>272</v>
      </c>
      <c r="D283" s="21" t="s">
        <v>649</v>
      </c>
      <c r="E283" s="21" t="s">
        <v>628</v>
      </c>
      <c r="F283" s="21" t="s">
        <v>573</v>
      </c>
      <c r="G283" s="10" t="s">
        <v>650</v>
      </c>
      <c r="H283" s="14">
        <v>3000</v>
      </c>
      <c r="I283" s="20">
        <v>5200</v>
      </c>
    </row>
    <row r="284" spans="1:9" s="16" customFormat="1" ht="18.75">
      <c r="A284" s="10">
        <v>36</v>
      </c>
      <c r="B284" s="10"/>
      <c r="C284" s="10" t="s">
        <v>272</v>
      </c>
      <c r="D284" s="99" t="s">
        <v>651</v>
      </c>
      <c r="E284" s="21" t="s">
        <v>628</v>
      </c>
      <c r="F284" s="21" t="s">
        <v>573</v>
      </c>
      <c r="G284" s="58" t="s">
        <v>652</v>
      </c>
      <c r="H284" s="14">
        <v>3000</v>
      </c>
      <c r="I284" s="20">
        <v>5200</v>
      </c>
    </row>
    <row r="285" spans="1:9" s="16" customFormat="1" ht="18.75">
      <c r="A285" s="10">
        <v>37</v>
      </c>
      <c r="B285" s="10"/>
      <c r="C285" s="10" t="s">
        <v>272</v>
      </c>
      <c r="D285" s="99" t="s">
        <v>653</v>
      </c>
      <c r="E285" s="21" t="s">
        <v>527</v>
      </c>
      <c r="F285" s="21" t="s">
        <v>654</v>
      </c>
      <c r="G285" s="58" t="s">
        <v>655</v>
      </c>
      <c r="H285" s="14">
        <v>2000</v>
      </c>
      <c r="I285" s="20">
        <v>1750</v>
      </c>
    </row>
    <row r="286" spans="1:9" s="16" customFormat="1" ht="18.75">
      <c r="A286" s="34">
        <v>38</v>
      </c>
      <c r="B286" s="10"/>
      <c r="C286" s="10" t="s">
        <v>272</v>
      </c>
      <c r="D286" s="24" t="s">
        <v>656</v>
      </c>
      <c r="E286" s="24" t="s">
        <v>628</v>
      </c>
      <c r="F286" s="21" t="s">
        <v>573</v>
      </c>
      <c r="G286" s="25" t="s">
        <v>657</v>
      </c>
      <c r="H286" s="84">
        <v>3000</v>
      </c>
      <c r="I286" s="20">
        <v>5200</v>
      </c>
    </row>
    <row r="287" spans="1:9" s="16" customFormat="1" ht="18.75">
      <c r="A287" s="10">
        <v>39</v>
      </c>
      <c r="B287" s="34"/>
      <c r="C287" s="10" t="s">
        <v>90</v>
      </c>
      <c r="D287" s="24" t="s">
        <v>658</v>
      </c>
      <c r="E287" s="21" t="s">
        <v>579</v>
      </c>
      <c r="F287" s="21" t="s">
        <v>573</v>
      </c>
      <c r="G287" s="25" t="s">
        <v>659</v>
      </c>
      <c r="H287" s="14">
        <v>4000</v>
      </c>
      <c r="I287" s="20">
        <v>5200</v>
      </c>
    </row>
    <row r="288" spans="1:9" s="16" customFormat="1" ht="18.75">
      <c r="A288" s="10">
        <v>40</v>
      </c>
      <c r="B288" s="10"/>
      <c r="C288" s="10" t="s">
        <v>90</v>
      </c>
      <c r="D288" s="24" t="s">
        <v>660</v>
      </c>
      <c r="E288" s="21" t="s">
        <v>579</v>
      </c>
      <c r="F288" s="21" t="s">
        <v>573</v>
      </c>
      <c r="G288" s="25" t="s">
        <v>661</v>
      </c>
      <c r="H288" s="14">
        <v>4000</v>
      </c>
      <c r="I288" s="20">
        <v>5200</v>
      </c>
    </row>
    <row r="289" spans="1:9" s="16" customFormat="1" ht="18.75">
      <c r="A289" s="34">
        <v>41</v>
      </c>
      <c r="B289" s="34"/>
      <c r="C289" s="10" t="s">
        <v>662</v>
      </c>
      <c r="D289" s="22" t="s">
        <v>663</v>
      </c>
      <c r="E289" s="22" t="s">
        <v>628</v>
      </c>
      <c r="F289" s="21" t="s">
        <v>573</v>
      </c>
      <c r="G289" s="58" t="s">
        <v>664</v>
      </c>
      <c r="H289" s="14">
        <v>3000</v>
      </c>
      <c r="I289" s="20">
        <v>5200</v>
      </c>
    </row>
    <row r="290" spans="1:9" s="16" customFormat="1" ht="18.75">
      <c r="A290" s="10">
        <v>42</v>
      </c>
      <c r="B290" s="10"/>
      <c r="C290" s="10" t="s">
        <v>662</v>
      </c>
      <c r="D290" s="22" t="s">
        <v>665</v>
      </c>
      <c r="E290" s="21" t="s">
        <v>469</v>
      </c>
      <c r="F290" s="21" t="s">
        <v>573</v>
      </c>
      <c r="G290" s="58" t="s">
        <v>666</v>
      </c>
      <c r="H290" s="14">
        <v>3000</v>
      </c>
      <c r="I290" s="20">
        <v>5200</v>
      </c>
    </row>
    <row r="291" spans="1:9" s="16" customFormat="1" ht="18.75">
      <c r="A291" s="10">
        <v>43</v>
      </c>
      <c r="B291" s="34"/>
      <c r="C291" s="10" t="s">
        <v>50</v>
      </c>
      <c r="D291" s="24" t="s">
        <v>667</v>
      </c>
      <c r="E291" s="21" t="s">
        <v>579</v>
      </c>
      <c r="F291" s="21" t="s">
        <v>573</v>
      </c>
      <c r="G291" s="25" t="s">
        <v>668</v>
      </c>
      <c r="H291" s="14">
        <v>4000</v>
      </c>
      <c r="I291" s="20">
        <v>5200</v>
      </c>
    </row>
    <row r="292" spans="1:9" s="16" customFormat="1" ht="18.75">
      <c r="A292" s="34">
        <v>44</v>
      </c>
      <c r="B292" s="10"/>
      <c r="C292" s="10" t="s">
        <v>50</v>
      </c>
      <c r="D292" s="21" t="s">
        <v>669</v>
      </c>
      <c r="E292" s="21" t="s">
        <v>469</v>
      </c>
      <c r="F292" s="21" t="s">
        <v>573</v>
      </c>
      <c r="G292" s="10" t="s">
        <v>670</v>
      </c>
      <c r="H292" s="14">
        <v>2000</v>
      </c>
      <c r="I292" s="20">
        <v>5200</v>
      </c>
    </row>
    <row r="293" spans="1:9" s="16" customFormat="1" ht="18.75">
      <c r="A293" s="10">
        <v>45</v>
      </c>
      <c r="B293" s="34"/>
      <c r="C293" s="10" t="s">
        <v>50</v>
      </c>
      <c r="D293" s="21" t="s">
        <v>671</v>
      </c>
      <c r="E293" s="21" t="s">
        <v>469</v>
      </c>
      <c r="F293" s="21" t="s">
        <v>573</v>
      </c>
      <c r="G293" s="10" t="s">
        <v>672</v>
      </c>
      <c r="H293" s="14">
        <v>2000</v>
      </c>
      <c r="I293" s="20">
        <v>5200</v>
      </c>
    </row>
    <row r="294" spans="1:9" s="16" customFormat="1" ht="18.75">
      <c r="A294" s="10">
        <v>46</v>
      </c>
      <c r="B294" s="10"/>
      <c r="C294" s="10" t="s">
        <v>50</v>
      </c>
      <c r="D294" s="21" t="s">
        <v>673</v>
      </c>
      <c r="E294" s="21" t="s">
        <v>469</v>
      </c>
      <c r="F294" s="21" t="s">
        <v>573</v>
      </c>
      <c r="G294" s="10" t="s">
        <v>674</v>
      </c>
      <c r="H294" s="14">
        <v>2000</v>
      </c>
      <c r="I294" s="20">
        <v>5200</v>
      </c>
    </row>
    <row r="295" spans="1:9" s="16" customFormat="1" ht="18.75">
      <c r="A295" s="34">
        <v>47</v>
      </c>
      <c r="B295" s="34"/>
      <c r="C295" s="10" t="s">
        <v>50</v>
      </c>
      <c r="D295" s="21" t="s">
        <v>675</v>
      </c>
      <c r="E295" s="21" t="s">
        <v>469</v>
      </c>
      <c r="F295" s="21" t="s">
        <v>573</v>
      </c>
      <c r="G295" s="10" t="s">
        <v>676</v>
      </c>
      <c r="H295" s="14">
        <v>2000</v>
      </c>
      <c r="I295" s="20">
        <v>5200</v>
      </c>
    </row>
    <row r="296" spans="1:9" s="16" customFormat="1" ht="18.75">
      <c r="A296" s="10">
        <v>48</v>
      </c>
      <c r="B296" s="10"/>
      <c r="C296" s="10" t="s">
        <v>50</v>
      </c>
      <c r="D296" s="21" t="s">
        <v>677</v>
      </c>
      <c r="E296" s="21" t="s">
        <v>469</v>
      </c>
      <c r="F296" s="21" t="s">
        <v>573</v>
      </c>
      <c r="G296" s="10" t="s">
        <v>678</v>
      </c>
      <c r="H296" s="14">
        <v>2000</v>
      </c>
      <c r="I296" s="20">
        <v>5200</v>
      </c>
    </row>
    <row r="297" spans="1:9" s="16" customFormat="1" ht="18.75">
      <c r="A297" s="10">
        <v>49</v>
      </c>
      <c r="B297" s="34"/>
      <c r="C297" s="10" t="s">
        <v>50</v>
      </c>
      <c r="D297" s="21" t="s">
        <v>679</v>
      </c>
      <c r="E297" s="21" t="s">
        <v>469</v>
      </c>
      <c r="F297" s="21" t="s">
        <v>573</v>
      </c>
      <c r="G297" s="10" t="s">
        <v>680</v>
      </c>
      <c r="H297" s="14">
        <v>2000</v>
      </c>
      <c r="I297" s="20">
        <v>5200</v>
      </c>
    </row>
    <row r="298" spans="1:9" s="16" customFormat="1" ht="18.75">
      <c r="A298" s="34">
        <v>50</v>
      </c>
      <c r="B298" s="10"/>
      <c r="C298" s="10" t="s">
        <v>50</v>
      </c>
      <c r="D298" s="21" t="s">
        <v>681</v>
      </c>
      <c r="E298" s="21" t="s">
        <v>469</v>
      </c>
      <c r="F298" s="21" t="s">
        <v>573</v>
      </c>
      <c r="G298" s="10" t="s">
        <v>682</v>
      </c>
      <c r="H298" s="23">
        <v>3000</v>
      </c>
      <c r="I298" s="20">
        <v>5200</v>
      </c>
    </row>
    <row r="299" spans="1:9" s="16" customFormat="1" ht="18.75">
      <c r="A299" s="10">
        <v>51</v>
      </c>
      <c r="B299" s="34"/>
      <c r="C299" s="10" t="s">
        <v>115</v>
      </c>
      <c r="D299" s="22" t="s">
        <v>683</v>
      </c>
      <c r="E299" s="22" t="s">
        <v>684</v>
      </c>
      <c r="F299" s="21" t="s">
        <v>573</v>
      </c>
      <c r="G299" s="58" t="s">
        <v>685</v>
      </c>
      <c r="H299" s="14">
        <v>4000</v>
      </c>
      <c r="I299" s="20">
        <v>5200</v>
      </c>
    </row>
    <row r="300" spans="1:9" s="16" customFormat="1" ht="18.75">
      <c r="A300" s="51"/>
      <c r="B300" s="51"/>
      <c r="C300" s="97"/>
      <c r="D300" s="98"/>
      <c r="E300" s="98"/>
      <c r="F300" s="98"/>
      <c r="G300" s="30" t="s">
        <v>59</v>
      </c>
      <c r="H300" s="94">
        <f>SUM(H249:H299)</f>
        <v>183000</v>
      </c>
      <c r="I300" s="32">
        <f>SUM(I249:I299)</f>
        <v>267750</v>
      </c>
    </row>
    <row r="301" spans="1:9" s="16" customFormat="1" ht="18.75">
      <c r="A301" s="51"/>
      <c r="B301" s="51"/>
      <c r="C301" s="97"/>
      <c r="D301" s="98"/>
      <c r="E301" s="98"/>
      <c r="F301" s="98"/>
      <c r="G301" s="30"/>
      <c r="H301" s="94"/>
      <c r="I301" s="32"/>
    </row>
    <row r="302" spans="1:9" s="16" customFormat="1" ht="19.5" thickBot="1">
      <c r="A302" s="4" t="s">
        <v>686</v>
      </c>
      <c r="B302" s="4"/>
      <c r="C302" s="4"/>
      <c r="D302" s="4"/>
      <c r="E302" s="4"/>
      <c r="F302" s="4"/>
      <c r="G302" s="4"/>
      <c r="H302" s="4"/>
      <c r="I302" s="4"/>
    </row>
    <row r="303" spans="1:9" s="16" customFormat="1" ht="19.5" thickBot="1">
      <c r="A303" s="6" t="s">
        <v>4</v>
      </c>
      <c r="B303" s="6" t="s">
        <v>5</v>
      </c>
      <c r="C303" s="6" t="s">
        <v>6</v>
      </c>
      <c r="D303" s="7" t="s">
        <v>7</v>
      </c>
      <c r="E303" s="6" t="s">
        <v>8</v>
      </c>
      <c r="F303" s="6" t="s">
        <v>9</v>
      </c>
      <c r="G303" s="7" t="s">
        <v>10</v>
      </c>
      <c r="H303" s="8" t="s">
        <v>11</v>
      </c>
      <c r="I303" s="8" t="s">
        <v>12</v>
      </c>
    </row>
    <row r="304" spans="1:9" s="16" customFormat="1" ht="18.75">
      <c r="A304" s="10">
        <v>1</v>
      </c>
      <c r="B304" s="10"/>
      <c r="C304" s="10" t="s">
        <v>31</v>
      </c>
      <c r="D304" s="22" t="s">
        <v>687</v>
      </c>
      <c r="E304" s="22" t="s">
        <v>688</v>
      </c>
      <c r="F304" s="22" t="s">
        <v>689</v>
      </c>
      <c r="G304" s="58" t="s">
        <v>690</v>
      </c>
      <c r="H304" s="14">
        <v>4000</v>
      </c>
      <c r="I304" s="20">
        <v>750</v>
      </c>
    </row>
    <row r="305" spans="1:9" s="16" customFormat="1" ht="18.75">
      <c r="A305" s="10">
        <v>2</v>
      </c>
      <c r="B305" s="10"/>
      <c r="C305" s="10" t="s">
        <v>31</v>
      </c>
      <c r="D305" s="21" t="s">
        <v>691</v>
      </c>
      <c r="E305" s="21" t="s">
        <v>374</v>
      </c>
      <c r="F305" s="21" t="s">
        <v>692</v>
      </c>
      <c r="G305" s="10" t="s">
        <v>693</v>
      </c>
      <c r="H305" s="14">
        <v>4000</v>
      </c>
      <c r="I305" s="20">
        <v>750</v>
      </c>
    </row>
    <row r="306" spans="1:9" s="16" customFormat="1" ht="18.75">
      <c r="A306" s="10">
        <v>3</v>
      </c>
      <c r="B306" s="10"/>
      <c r="C306" s="10" t="s">
        <v>31</v>
      </c>
      <c r="D306" s="21" t="s">
        <v>694</v>
      </c>
      <c r="E306" s="21" t="s">
        <v>695</v>
      </c>
      <c r="F306" s="22" t="s">
        <v>689</v>
      </c>
      <c r="G306" s="10" t="s">
        <v>696</v>
      </c>
      <c r="H306" s="14">
        <v>6000</v>
      </c>
      <c r="I306" s="20">
        <v>750</v>
      </c>
    </row>
    <row r="307" spans="1:9" s="16" customFormat="1" ht="18.75">
      <c r="A307" s="10">
        <v>4</v>
      </c>
      <c r="B307" s="10"/>
      <c r="C307" s="10" t="s">
        <v>530</v>
      </c>
      <c r="D307" s="22" t="s">
        <v>697</v>
      </c>
      <c r="E307" s="22" t="s">
        <v>374</v>
      </c>
      <c r="F307" s="22" t="s">
        <v>689</v>
      </c>
      <c r="G307" s="58" t="s">
        <v>698</v>
      </c>
      <c r="H307" s="14">
        <v>4000</v>
      </c>
      <c r="I307" s="20">
        <v>750</v>
      </c>
    </row>
    <row r="308" spans="1:9" s="16" customFormat="1" ht="18.75">
      <c r="A308" s="10">
        <v>5</v>
      </c>
      <c r="B308" s="10"/>
      <c r="C308" s="10" t="s">
        <v>530</v>
      </c>
      <c r="D308" s="21" t="s">
        <v>699</v>
      </c>
      <c r="E308" s="21" t="s">
        <v>374</v>
      </c>
      <c r="F308" s="22" t="s">
        <v>689</v>
      </c>
      <c r="G308" s="10" t="s">
        <v>700</v>
      </c>
      <c r="H308" s="14">
        <v>4000</v>
      </c>
      <c r="I308" s="20">
        <v>750</v>
      </c>
    </row>
    <row r="309" spans="1:9" s="16" customFormat="1" ht="18.75">
      <c r="A309" s="10">
        <v>6</v>
      </c>
      <c r="B309" s="10"/>
      <c r="C309" s="10" t="s">
        <v>272</v>
      </c>
      <c r="D309" s="21" t="s">
        <v>701</v>
      </c>
      <c r="E309" s="21" t="s">
        <v>374</v>
      </c>
      <c r="F309" s="22" t="s">
        <v>689</v>
      </c>
      <c r="G309" s="10" t="s">
        <v>702</v>
      </c>
      <c r="H309" s="14">
        <v>4000</v>
      </c>
      <c r="I309" s="20">
        <v>750</v>
      </c>
    </row>
    <row r="310" spans="1:9" s="16" customFormat="1" ht="18.75">
      <c r="A310" s="10">
        <v>7</v>
      </c>
      <c r="B310" s="10"/>
      <c r="C310" s="10" t="s">
        <v>272</v>
      </c>
      <c r="D310" s="21" t="s">
        <v>703</v>
      </c>
      <c r="E310" s="21" t="s">
        <v>374</v>
      </c>
      <c r="F310" s="22" t="s">
        <v>689</v>
      </c>
      <c r="G310" s="10" t="s">
        <v>704</v>
      </c>
      <c r="H310" s="14">
        <v>4000</v>
      </c>
      <c r="I310" s="20">
        <v>750</v>
      </c>
    </row>
    <row r="311" spans="1:9" s="16" customFormat="1" ht="18.75">
      <c r="A311" s="10">
        <v>8</v>
      </c>
      <c r="B311" s="10"/>
      <c r="C311" s="10" t="s">
        <v>272</v>
      </c>
      <c r="D311" s="21" t="s">
        <v>705</v>
      </c>
      <c r="E311" s="21" t="s">
        <v>706</v>
      </c>
      <c r="F311" s="21" t="s">
        <v>707</v>
      </c>
      <c r="G311" s="10" t="s">
        <v>708</v>
      </c>
      <c r="H311" s="14">
        <v>3000</v>
      </c>
      <c r="I311" s="20">
        <v>1000</v>
      </c>
    </row>
    <row r="312" spans="1:9" s="16" customFormat="1" ht="18.75">
      <c r="A312" s="10">
        <v>9</v>
      </c>
      <c r="B312" s="10"/>
      <c r="C312" s="10" t="s">
        <v>272</v>
      </c>
      <c r="D312" s="21" t="s">
        <v>709</v>
      </c>
      <c r="E312" s="21" t="s">
        <v>374</v>
      </c>
      <c r="F312" s="22" t="s">
        <v>689</v>
      </c>
      <c r="G312" s="10" t="s">
        <v>710</v>
      </c>
      <c r="H312" s="14">
        <v>3000</v>
      </c>
      <c r="I312" s="20">
        <v>750</v>
      </c>
    </row>
    <row r="313" spans="1:9" s="16" customFormat="1" ht="18.75">
      <c r="A313" s="10">
        <v>10</v>
      </c>
      <c r="B313" s="10"/>
      <c r="C313" s="10" t="s">
        <v>96</v>
      </c>
      <c r="D313" s="21" t="s">
        <v>711</v>
      </c>
      <c r="E313" s="21" t="s">
        <v>374</v>
      </c>
      <c r="F313" s="22" t="s">
        <v>689</v>
      </c>
      <c r="G313" s="10" t="s">
        <v>712</v>
      </c>
      <c r="H313" s="14">
        <v>4000</v>
      </c>
      <c r="I313" s="20">
        <v>750</v>
      </c>
    </row>
    <row r="314" spans="1:9" s="16" customFormat="1" ht="18.75">
      <c r="A314" s="10">
        <v>11</v>
      </c>
      <c r="B314" s="10"/>
      <c r="C314" s="10" t="s">
        <v>96</v>
      </c>
      <c r="D314" s="21" t="s">
        <v>713</v>
      </c>
      <c r="E314" s="21" t="s">
        <v>374</v>
      </c>
      <c r="F314" s="22" t="s">
        <v>689</v>
      </c>
      <c r="G314" s="10" t="s">
        <v>714</v>
      </c>
      <c r="H314" s="14">
        <v>4000</v>
      </c>
      <c r="I314" s="20">
        <v>750</v>
      </c>
    </row>
    <row r="315" spans="1:9" s="16" customFormat="1" ht="18.75">
      <c r="A315" s="10">
        <v>12</v>
      </c>
      <c r="B315" s="10"/>
      <c r="C315" s="10" t="s">
        <v>96</v>
      </c>
      <c r="D315" s="21" t="s">
        <v>715</v>
      </c>
      <c r="E315" s="21" t="s">
        <v>374</v>
      </c>
      <c r="F315" s="22" t="s">
        <v>689</v>
      </c>
      <c r="G315" s="10" t="s">
        <v>716</v>
      </c>
      <c r="H315" s="14">
        <v>4000</v>
      </c>
      <c r="I315" s="20">
        <v>750</v>
      </c>
    </row>
    <row r="316" spans="1:9" s="16" customFormat="1" ht="18.75">
      <c r="A316" s="10">
        <v>13</v>
      </c>
      <c r="B316" s="10"/>
      <c r="C316" s="10" t="s">
        <v>96</v>
      </c>
      <c r="D316" s="21" t="s">
        <v>717</v>
      </c>
      <c r="E316" s="21" t="s">
        <v>374</v>
      </c>
      <c r="F316" s="22" t="s">
        <v>689</v>
      </c>
      <c r="G316" s="10" t="s">
        <v>718</v>
      </c>
      <c r="H316" s="14">
        <v>3000</v>
      </c>
      <c r="I316" s="20">
        <v>750</v>
      </c>
    </row>
    <row r="317" spans="1:9" s="16" customFormat="1" ht="18.75">
      <c r="A317" s="10">
        <v>14</v>
      </c>
      <c r="B317" s="10"/>
      <c r="C317" s="10" t="s">
        <v>96</v>
      </c>
      <c r="D317" s="21" t="s">
        <v>719</v>
      </c>
      <c r="E317" s="21" t="s">
        <v>374</v>
      </c>
      <c r="F317" s="22" t="s">
        <v>689</v>
      </c>
      <c r="G317" s="10" t="s">
        <v>720</v>
      </c>
      <c r="H317" s="14">
        <v>3000</v>
      </c>
      <c r="I317" s="20">
        <v>750</v>
      </c>
    </row>
    <row r="318" spans="1:9" s="16" customFormat="1" ht="18.75">
      <c r="A318" s="10">
        <v>15</v>
      </c>
      <c r="B318" s="10"/>
      <c r="C318" s="10" t="s">
        <v>251</v>
      </c>
      <c r="D318" s="21" t="s">
        <v>721</v>
      </c>
      <c r="E318" s="21" t="s">
        <v>688</v>
      </c>
      <c r="F318" s="22" t="s">
        <v>689</v>
      </c>
      <c r="G318" s="10" t="s">
        <v>722</v>
      </c>
      <c r="H318" s="14">
        <v>3000</v>
      </c>
      <c r="I318" s="20">
        <v>750</v>
      </c>
    </row>
    <row r="319" spans="1:9" s="16" customFormat="1" ht="18.75">
      <c r="A319" s="10">
        <v>16</v>
      </c>
      <c r="B319" s="10"/>
      <c r="C319" s="10" t="s">
        <v>96</v>
      </c>
      <c r="D319" s="22" t="s">
        <v>723</v>
      </c>
      <c r="E319" s="22" t="s">
        <v>374</v>
      </c>
      <c r="F319" s="22" t="s">
        <v>689</v>
      </c>
      <c r="G319" s="58" t="s">
        <v>724</v>
      </c>
      <c r="H319" s="14">
        <v>4000</v>
      </c>
      <c r="I319" s="20">
        <v>750</v>
      </c>
    </row>
    <row r="320" spans="1:9" s="16" customFormat="1" ht="18.75">
      <c r="A320" s="85"/>
      <c r="B320" s="85"/>
      <c r="C320" s="51"/>
      <c r="D320" s="85"/>
      <c r="E320" s="85"/>
      <c r="F320" s="85"/>
      <c r="G320" s="30" t="s">
        <v>59</v>
      </c>
      <c r="H320" s="100">
        <f>SUM(H304:H319)</f>
        <v>61000</v>
      </c>
      <c r="I320" s="32">
        <f>SUM(I304:I319)</f>
        <v>12250</v>
      </c>
    </row>
    <row r="321" spans="1:9" s="16" customFormat="1" ht="13.5" customHeight="1">
      <c r="A321" s="85"/>
      <c r="B321" s="85"/>
      <c r="C321" s="51"/>
      <c r="D321" s="85"/>
      <c r="E321" s="85"/>
      <c r="F321" s="85"/>
      <c r="G321" s="30"/>
      <c r="H321" s="94"/>
      <c r="I321" s="28"/>
    </row>
    <row r="322" spans="1:9" s="16" customFormat="1" ht="19.5" thickBot="1">
      <c r="A322" s="4" t="s">
        <v>725</v>
      </c>
      <c r="B322" s="4"/>
      <c r="C322" s="4"/>
      <c r="D322" s="4"/>
      <c r="E322" s="4"/>
      <c r="F322" s="4"/>
      <c r="G322" s="4"/>
      <c r="H322" s="4"/>
      <c r="I322" s="4"/>
    </row>
    <row r="323" spans="1:9" s="16" customFormat="1" ht="19.5" thickBot="1">
      <c r="A323" s="6" t="s">
        <v>4</v>
      </c>
      <c r="B323" s="6" t="s">
        <v>5</v>
      </c>
      <c r="C323" s="6" t="s">
        <v>6</v>
      </c>
      <c r="D323" s="7" t="s">
        <v>7</v>
      </c>
      <c r="E323" s="6" t="s">
        <v>8</v>
      </c>
      <c r="F323" s="6" t="s">
        <v>9</v>
      </c>
      <c r="G323" s="7" t="s">
        <v>10</v>
      </c>
      <c r="H323" s="8" t="s">
        <v>11</v>
      </c>
      <c r="I323" s="8" t="s">
        <v>12</v>
      </c>
    </row>
    <row r="324" spans="1:9" s="16" customFormat="1" ht="18.75">
      <c r="A324" s="34">
        <v>1</v>
      </c>
      <c r="B324" s="34"/>
      <c r="C324" s="34" t="s">
        <v>726</v>
      </c>
      <c r="D324" s="87" t="s">
        <v>727</v>
      </c>
      <c r="E324" s="87" t="s">
        <v>728</v>
      </c>
      <c r="F324" s="139" t="s">
        <v>729</v>
      </c>
      <c r="G324" s="34" t="s">
        <v>730</v>
      </c>
      <c r="H324" s="54">
        <v>10000</v>
      </c>
      <c r="I324" s="20">
        <v>30000</v>
      </c>
    </row>
    <row r="325" spans="1:9" s="16" customFormat="1" ht="18.75">
      <c r="A325" s="34">
        <v>2</v>
      </c>
      <c r="B325" s="34"/>
      <c r="C325" s="34" t="s">
        <v>262</v>
      </c>
      <c r="D325" s="87" t="s">
        <v>731</v>
      </c>
      <c r="E325" s="87" t="s">
        <v>732</v>
      </c>
      <c r="F325" s="87" t="s">
        <v>733</v>
      </c>
      <c r="G325" s="34" t="s">
        <v>734</v>
      </c>
      <c r="H325" s="54">
        <v>5000</v>
      </c>
      <c r="I325" s="20">
        <v>5200</v>
      </c>
    </row>
    <row r="326" spans="1:9" s="16" customFormat="1" ht="18.75">
      <c r="A326" s="10">
        <v>3</v>
      </c>
      <c r="B326" s="10"/>
      <c r="C326" s="58" t="s">
        <v>198</v>
      </c>
      <c r="D326" s="22" t="s">
        <v>735</v>
      </c>
      <c r="E326" s="22" t="s">
        <v>732</v>
      </c>
      <c r="F326" s="87" t="s">
        <v>733</v>
      </c>
      <c r="G326" s="58" t="s">
        <v>736</v>
      </c>
      <c r="H326" s="82">
        <v>5000</v>
      </c>
      <c r="I326" s="20">
        <v>5200</v>
      </c>
    </row>
    <row r="327" spans="1:9" s="16" customFormat="1" ht="18.75">
      <c r="A327" s="34">
        <v>4</v>
      </c>
      <c r="B327" s="10"/>
      <c r="C327" s="58" t="s">
        <v>272</v>
      </c>
      <c r="D327" s="22" t="s">
        <v>737</v>
      </c>
      <c r="E327" s="22" t="s">
        <v>732</v>
      </c>
      <c r="F327" s="87" t="s">
        <v>733</v>
      </c>
      <c r="G327" s="58" t="s">
        <v>738</v>
      </c>
      <c r="H327" s="82">
        <v>5000</v>
      </c>
      <c r="I327" s="20">
        <v>5200</v>
      </c>
    </row>
    <row r="328" spans="1:9" s="16" customFormat="1" ht="18.75">
      <c r="A328" s="34">
        <v>5</v>
      </c>
      <c r="B328" s="10"/>
      <c r="C328" s="58" t="s">
        <v>50</v>
      </c>
      <c r="D328" s="22" t="s">
        <v>739</v>
      </c>
      <c r="E328" s="22" t="s">
        <v>740</v>
      </c>
      <c r="F328" s="87" t="s">
        <v>741</v>
      </c>
      <c r="G328" s="58" t="s">
        <v>742</v>
      </c>
      <c r="H328" s="82">
        <v>3000</v>
      </c>
      <c r="I328" s="20">
        <v>9500</v>
      </c>
    </row>
    <row r="329" spans="1:9" s="16" customFormat="1" ht="18.75">
      <c r="A329" s="10">
        <v>6</v>
      </c>
      <c r="B329" s="10"/>
      <c r="C329" s="58" t="s">
        <v>115</v>
      </c>
      <c r="D329" s="22" t="s">
        <v>743</v>
      </c>
      <c r="E329" s="22" t="s">
        <v>744</v>
      </c>
      <c r="F329" s="87" t="s">
        <v>745</v>
      </c>
      <c r="G329" s="58" t="s">
        <v>746</v>
      </c>
      <c r="H329" s="82">
        <v>3000</v>
      </c>
      <c r="I329" s="20">
        <v>1100</v>
      </c>
    </row>
    <row r="330" spans="1:9" s="16" customFormat="1" ht="18.75">
      <c r="A330" s="34">
        <v>7</v>
      </c>
      <c r="B330" s="10"/>
      <c r="C330" s="58" t="s">
        <v>115</v>
      </c>
      <c r="D330" s="22" t="s">
        <v>747</v>
      </c>
      <c r="E330" s="22" t="s">
        <v>748</v>
      </c>
      <c r="F330" s="87" t="s">
        <v>749</v>
      </c>
      <c r="G330" s="58" t="s">
        <v>750</v>
      </c>
      <c r="H330" s="82">
        <v>3000</v>
      </c>
      <c r="I330" s="20">
        <v>1000</v>
      </c>
    </row>
    <row r="331" spans="1:9" s="16" customFormat="1" ht="18.75">
      <c r="A331" s="34">
        <v>8</v>
      </c>
      <c r="B331" s="10"/>
      <c r="C331" s="58" t="s">
        <v>115</v>
      </c>
      <c r="D331" s="22" t="s">
        <v>751</v>
      </c>
      <c r="E331" s="22" t="s">
        <v>752</v>
      </c>
      <c r="F331" s="87" t="s">
        <v>753</v>
      </c>
      <c r="G331" s="58" t="s">
        <v>754</v>
      </c>
      <c r="H331" s="82">
        <v>5000</v>
      </c>
      <c r="I331" s="20">
        <v>750</v>
      </c>
    </row>
    <row r="332" spans="1:9" s="16" customFormat="1" ht="18.75">
      <c r="A332" s="85"/>
      <c r="B332" s="85"/>
      <c r="C332" s="51"/>
      <c r="D332" s="85"/>
      <c r="E332" s="85"/>
      <c r="F332" s="85"/>
      <c r="G332" s="30" t="s">
        <v>59</v>
      </c>
      <c r="H332" s="53">
        <f>SUM(H324:H331)</f>
        <v>39000</v>
      </c>
      <c r="I332" s="32">
        <f>SUM(I324:I331)</f>
        <v>57950</v>
      </c>
    </row>
    <row r="333" spans="1:9" s="16" customFormat="1" ht="13.5" customHeight="1">
      <c r="A333" s="85"/>
      <c r="B333" s="85"/>
      <c r="C333" s="51"/>
      <c r="D333" s="85"/>
      <c r="E333" s="85"/>
      <c r="F333" s="85"/>
      <c r="G333" s="30"/>
      <c r="H333" s="53"/>
      <c r="I333" s="28"/>
    </row>
    <row r="334" spans="1:9" s="16" customFormat="1" ht="19.5" thickBot="1">
      <c r="A334" s="4" t="s">
        <v>755</v>
      </c>
      <c r="B334" s="4"/>
      <c r="C334" s="4"/>
      <c r="D334" s="4"/>
      <c r="E334" s="4"/>
      <c r="F334" s="4"/>
      <c r="G334" s="4"/>
      <c r="H334" s="4"/>
      <c r="I334" s="4"/>
    </row>
    <row r="335" spans="1:9" s="16" customFormat="1" ht="19.5" thickBot="1">
      <c r="A335" s="6" t="s">
        <v>4</v>
      </c>
      <c r="B335" s="6" t="s">
        <v>5</v>
      </c>
      <c r="C335" s="6" t="s">
        <v>6</v>
      </c>
      <c r="D335" s="7" t="s">
        <v>7</v>
      </c>
      <c r="E335" s="6" t="s">
        <v>8</v>
      </c>
      <c r="F335" s="6" t="s">
        <v>9</v>
      </c>
      <c r="G335" s="7" t="s">
        <v>10</v>
      </c>
      <c r="H335" s="8" t="s">
        <v>11</v>
      </c>
      <c r="I335" s="8" t="s">
        <v>12</v>
      </c>
    </row>
    <row r="336" spans="1:9" s="16" customFormat="1" ht="18.75">
      <c r="A336" s="34">
        <v>1</v>
      </c>
      <c r="B336" s="34"/>
      <c r="C336" s="10" t="s">
        <v>317</v>
      </c>
      <c r="D336" s="21" t="s">
        <v>756</v>
      </c>
      <c r="E336" s="21" t="s">
        <v>757</v>
      </c>
      <c r="F336" s="21" t="s">
        <v>758</v>
      </c>
      <c r="G336" s="10" t="s">
        <v>759</v>
      </c>
      <c r="H336" s="14">
        <v>10000</v>
      </c>
      <c r="I336" s="20">
        <v>9500</v>
      </c>
    </row>
    <row r="337" spans="1:9" s="16" customFormat="1" ht="18.75">
      <c r="A337" s="10">
        <v>2</v>
      </c>
      <c r="B337" s="10"/>
      <c r="C337" s="10" t="s">
        <v>90</v>
      </c>
      <c r="D337" s="21" t="s">
        <v>760</v>
      </c>
      <c r="E337" s="21" t="s">
        <v>761</v>
      </c>
      <c r="F337" s="21" t="s">
        <v>762</v>
      </c>
      <c r="G337" s="10" t="s">
        <v>763</v>
      </c>
      <c r="H337" s="14">
        <v>7000</v>
      </c>
      <c r="I337" s="20">
        <v>6500</v>
      </c>
    </row>
    <row r="338" spans="1:9" s="16" customFormat="1" ht="18.75">
      <c r="A338" s="85"/>
      <c r="B338" s="85"/>
      <c r="C338" s="51"/>
      <c r="D338" s="85"/>
      <c r="E338" s="85"/>
      <c r="F338" s="85"/>
      <c r="G338" s="30" t="s">
        <v>59</v>
      </c>
      <c r="H338" s="101">
        <f>SUM(H336:H337)</f>
        <v>17000</v>
      </c>
      <c r="I338" s="32">
        <f>SUM(I336:I337)</f>
        <v>16000</v>
      </c>
    </row>
    <row r="339" spans="1:9" s="16" customFormat="1" ht="18.75">
      <c r="A339" s="85"/>
      <c r="B339" s="85"/>
      <c r="C339" s="51"/>
      <c r="D339" s="85"/>
      <c r="E339" s="85"/>
      <c r="F339" s="85"/>
      <c r="G339" s="30"/>
      <c r="H339" s="101"/>
      <c r="I339" s="32"/>
    </row>
    <row r="340" spans="1:9" s="16" customFormat="1" ht="21" customHeight="1" thickBot="1">
      <c r="A340" s="102" t="s">
        <v>764</v>
      </c>
      <c r="B340" s="102"/>
      <c r="C340" s="102"/>
      <c r="D340" s="102"/>
      <c r="E340" s="102"/>
      <c r="F340" s="102"/>
      <c r="G340" s="102"/>
      <c r="H340" s="102"/>
      <c r="I340" s="102"/>
    </row>
    <row r="341" spans="1:9" s="16" customFormat="1" ht="19.5" thickBot="1">
      <c r="A341" s="6" t="s">
        <v>4</v>
      </c>
      <c r="B341" s="6" t="s">
        <v>5</v>
      </c>
      <c r="C341" s="6" t="s">
        <v>6</v>
      </c>
      <c r="D341" s="7" t="s">
        <v>7</v>
      </c>
      <c r="E341" s="6" t="s">
        <v>8</v>
      </c>
      <c r="F341" s="6" t="s">
        <v>9</v>
      </c>
      <c r="G341" s="7" t="s">
        <v>10</v>
      </c>
      <c r="H341" s="8" t="s">
        <v>11</v>
      </c>
      <c r="I341" s="8" t="s">
        <v>12</v>
      </c>
    </row>
    <row r="342" spans="1:9" s="16" customFormat="1" ht="18.75">
      <c r="A342" s="34">
        <v>1</v>
      </c>
      <c r="B342" s="34"/>
      <c r="C342" s="10" t="s">
        <v>19</v>
      </c>
      <c r="D342" s="103" t="s">
        <v>765</v>
      </c>
      <c r="E342" s="103" t="s">
        <v>766</v>
      </c>
      <c r="F342" s="103" t="s">
        <v>766</v>
      </c>
      <c r="G342" s="34" t="s">
        <v>767</v>
      </c>
      <c r="H342" s="104">
        <v>50000</v>
      </c>
      <c r="I342" s="39">
        <v>140000</v>
      </c>
    </row>
    <row r="343" spans="1:9" s="16" customFormat="1" ht="18.75">
      <c r="A343" s="10">
        <v>2</v>
      </c>
      <c r="B343" s="10"/>
      <c r="C343" s="10" t="s">
        <v>768</v>
      </c>
      <c r="D343" s="21" t="s">
        <v>769</v>
      </c>
      <c r="E343" s="21" t="s">
        <v>770</v>
      </c>
      <c r="F343" s="21" t="s">
        <v>771</v>
      </c>
      <c r="G343" s="10" t="s">
        <v>772</v>
      </c>
      <c r="H343" s="105">
        <v>15000</v>
      </c>
      <c r="I343" s="20">
        <v>9500</v>
      </c>
    </row>
    <row r="344" spans="1:9" s="16" customFormat="1" ht="18.75">
      <c r="A344" s="34">
        <v>3</v>
      </c>
      <c r="B344" s="34"/>
      <c r="C344" s="10" t="s">
        <v>773</v>
      </c>
      <c r="D344" s="37" t="s">
        <v>774</v>
      </c>
      <c r="E344" s="17" t="s">
        <v>775</v>
      </c>
      <c r="F344" s="139" t="s">
        <v>776</v>
      </c>
      <c r="G344" s="10" t="s">
        <v>777</v>
      </c>
      <c r="H344" s="105">
        <v>15000</v>
      </c>
      <c r="I344" s="20">
        <v>50000</v>
      </c>
    </row>
    <row r="345" spans="1:9" s="16" customFormat="1" ht="18.75">
      <c r="A345" s="34">
        <v>4</v>
      </c>
      <c r="B345" s="10"/>
      <c r="C345" s="106" t="s">
        <v>317</v>
      </c>
      <c r="D345" s="21" t="s">
        <v>778</v>
      </c>
      <c r="E345" s="21" t="s">
        <v>779</v>
      </c>
      <c r="F345" s="21" t="s">
        <v>780</v>
      </c>
      <c r="G345" s="10" t="s">
        <v>781</v>
      </c>
      <c r="H345" s="105">
        <f>12000-6000</f>
        <v>6000</v>
      </c>
      <c r="I345" s="20">
        <v>6500</v>
      </c>
    </row>
    <row r="346" spans="1:9" s="16" customFormat="1" ht="18.75">
      <c r="A346" s="10">
        <v>5</v>
      </c>
      <c r="B346" s="107"/>
      <c r="C346" s="88" t="s">
        <v>782</v>
      </c>
      <c r="D346" s="108" t="s">
        <v>783</v>
      </c>
      <c r="E346" s="90" t="s">
        <v>784</v>
      </c>
      <c r="F346" s="90" t="s">
        <v>785</v>
      </c>
      <c r="G346" s="88" t="s">
        <v>786</v>
      </c>
      <c r="H346" s="91">
        <v>0</v>
      </c>
      <c r="I346" s="91">
        <v>6500</v>
      </c>
    </row>
    <row r="347" spans="1:9" s="16" customFormat="1" ht="18.75">
      <c r="A347" s="34">
        <v>6</v>
      </c>
      <c r="B347" s="34"/>
      <c r="C347" s="34" t="s">
        <v>317</v>
      </c>
      <c r="D347" s="21" t="s">
        <v>787</v>
      </c>
      <c r="E347" s="17" t="s">
        <v>788</v>
      </c>
      <c r="F347" s="17" t="s">
        <v>771</v>
      </c>
      <c r="G347" s="21" t="s">
        <v>789</v>
      </c>
      <c r="H347" s="105">
        <v>6000</v>
      </c>
      <c r="I347" s="20">
        <v>9500</v>
      </c>
    </row>
    <row r="348" spans="1:9" s="16" customFormat="1" ht="18.75">
      <c r="A348" s="34">
        <v>7</v>
      </c>
      <c r="B348" s="10"/>
      <c r="C348" s="10" t="s">
        <v>198</v>
      </c>
      <c r="D348" s="21" t="s">
        <v>790</v>
      </c>
      <c r="E348" s="21" t="s">
        <v>791</v>
      </c>
      <c r="F348" s="21" t="s">
        <v>792</v>
      </c>
      <c r="G348" s="10" t="s">
        <v>793</v>
      </c>
      <c r="H348" s="109">
        <v>10000</v>
      </c>
      <c r="I348" s="20">
        <v>6500</v>
      </c>
    </row>
    <row r="349" spans="1:9" s="16" customFormat="1" ht="18.75">
      <c r="A349" s="10">
        <v>8</v>
      </c>
      <c r="B349" s="34"/>
      <c r="C349" s="10" t="s">
        <v>794</v>
      </c>
      <c r="D349" s="21" t="s">
        <v>795</v>
      </c>
      <c r="E349" s="21" t="s">
        <v>189</v>
      </c>
      <c r="F349" s="21" t="s">
        <v>796</v>
      </c>
      <c r="G349" s="10" t="s">
        <v>797</v>
      </c>
      <c r="H349" s="105">
        <v>4000</v>
      </c>
      <c r="I349" s="20">
        <v>2000</v>
      </c>
    </row>
    <row r="350" spans="1:9" s="16" customFormat="1" ht="18.75">
      <c r="A350" s="34">
        <v>9</v>
      </c>
      <c r="B350" s="10"/>
      <c r="C350" s="10" t="s">
        <v>272</v>
      </c>
      <c r="D350" s="21" t="s">
        <v>798</v>
      </c>
      <c r="E350" s="21" t="s">
        <v>799</v>
      </c>
      <c r="F350" s="21" t="s">
        <v>800</v>
      </c>
      <c r="G350" s="10" t="s">
        <v>801</v>
      </c>
      <c r="H350" s="105">
        <v>4000</v>
      </c>
      <c r="I350" s="20">
        <v>1100</v>
      </c>
    </row>
    <row r="351" spans="1:9" s="16" customFormat="1" ht="18.75">
      <c r="A351" s="34">
        <v>10</v>
      </c>
      <c r="B351" s="34"/>
      <c r="C351" s="10" t="s">
        <v>272</v>
      </c>
      <c r="D351" s="21" t="s">
        <v>802</v>
      </c>
      <c r="E351" s="21" t="s">
        <v>803</v>
      </c>
      <c r="F351" s="21" t="s">
        <v>800</v>
      </c>
      <c r="G351" s="10" t="s">
        <v>804</v>
      </c>
      <c r="H351" s="105">
        <v>4000</v>
      </c>
      <c r="I351" s="20">
        <v>1100</v>
      </c>
    </row>
    <row r="352" spans="1:9" s="16" customFormat="1" ht="18.75">
      <c r="A352" s="10">
        <v>11</v>
      </c>
      <c r="B352" s="10"/>
      <c r="C352" s="10" t="s">
        <v>90</v>
      </c>
      <c r="D352" s="21" t="s">
        <v>805</v>
      </c>
      <c r="E352" s="21" t="s">
        <v>806</v>
      </c>
      <c r="F352" s="21" t="s">
        <v>807</v>
      </c>
      <c r="G352" s="10" t="s">
        <v>808</v>
      </c>
      <c r="H352" s="105">
        <v>4000</v>
      </c>
      <c r="I352" s="20">
        <v>1200</v>
      </c>
    </row>
    <row r="353" spans="1:9" s="16" customFormat="1" ht="18.75">
      <c r="A353" s="34">
        <v>12</v>
      </c>
      <c r="B353" s="34"/>
      <c r="C353" s="10" t="s">
        <v>90</v>
      </c>
      <c r="D353" s="21" t="s">
        <v>809</v>
      </c>
      <c r="E353" s="21" t="s">
        <v>810</v>
      </c>
      <c r="F353" s="21" t="s">
        <v>811</v>
      </c>
      <c r="G353" s="10" t="s">
        <v>812</v>
      </c>
      <c r="H353" s="105">
        <v>3000</v>
      </c>
      <c r="I353" s="20">
        <v>2500</v>
      </c>
    </row>
    <row r="354" spans="1:9" s="16" customFormat="1" ht="18.75">
      <c r="A354" s="34">
        <v>13</v>
      </c>
      <c r="B354" s="10"/>
      <c r="C354" s="10" t="s">
        <v>251</v>
      </c>
      <c r="D354" s="21" t="s">
        <v>813</v>
      </c>
      <c r="E354" s="21" t="s">
        <v>814</v>
      </c>
      <c r="F354" s="21" t="s">
        <v>815</v>
      </c>
      <c r="G354" s="10" t="s">
        <v>816</v>
      </c>
      <c r="H354" s="110">
        <v>12000</v>
      </c>
      <c r="I354" s="20">
        <v>5200</v>
      </c>
    </row>
    <row r="355" spans="1:9" s="16" customFormat="1" ht="18.75">
      <c r="A355" s="10">
        <v>14</v>
      </c>
      <c r="B355" s="34"/>
      <c r="C355" s="10" t="s">
        <v>251</v>
      </c>
      <c r="D355" s="21" t="s">
        <v>817</v>
      </c>
      <c r="E355" s="21" t="s">
        <v>814</v>
      </c>
      <c r="F355" s="21" t="s">
        <v>815</v>
      </c>
      <c r="G355" s="10" t="s">
        <v>818</v>
      </c>
      <c r="H355" s="110">
        <v>3000</v>
      </c>
      <c r="I355" s="20">
        <v>5200</v>
      </c>
    </row>
    <row r="356" spans="1:9" s="16" customFormat="1" ht="18.75">
      <c r="A356" s="34">
        <v>15</v>
      </c>
      <c r="B356" s="10"/>
      <c r="C356" s="10" t="s">
        <v>251</v>
      </c>
      <c r="D356" s="21" t="s">
        <v>819</v>
      </c>
      <c r="E356" s="21" t="s">
        <v>820</v>
      </c>
      <c r="F356" s="21" t="s">
        <v>821</v>
      </c>
      <c r="G356" s="10" t="s">
        <v>822</v>
      </c>
      <c r="H356" s="110">
        <v>5000</v>
      </c>
      <c r="I356" s="20">
        <v>6500</v>
      </c>
    </row>
    <row r="357" spans="1:9" s="16" customFormat="1" ht="18.75">
      <c r="A357" s="51"/>
      <c r="B357" s="51"/>
      <c r="C357" s="51"/>
      <c r="D357" s="52"/>
      <c r="E357" s="52"/>
      <c r="F357" s="52"/>
      <c r="G357" s="30" t="s">
        <v>59</v>
      </c>
      <c r="H357" s="53">
        <f>SUM(H342:H356)</f>
        <v>141000</v>
      </c>
      <c r="I357" s="32">
        <f>SUM(I342:I356)</f>
        <v>253300</v>
      </c>
    </row>
    <row r="358" spans="1:9" s="16" customFormat="1" ht="18.75">
      <c r="A358" s="51"/>
      <c r="B358" s="51"/>
      <c r="C358" s="51"/>
      <c r="D358" s="52"/>
      <c r="E358" s="52"/>
      <c r="F358" s="52"/>
      <c r="G358" s="30"/>
      <c r="H358" s="53"/>
      <c r="I358" s="32"/>
    </row>
    <row r="359" spans="1:9" s="16" customFormat="1" ht="19.5" thickBot="1">
      <c r="A359" s="4" t="s">
        <v>823</v>
      </c>
      <c r="B359" s="4"/>
      <c r="C359" s="4"/>
      <c r="D359" s="4"/>
      <c r="E359" s="4"/>
      <c r="F359" s="4"/>
      <c r="G359" s="4"/>
      <c r="H359" s="4"/>
      <c r="I359" s="4"/>
    </row>
    <row r="360" spans="1:9" s="16" customFormat="1" ht="19.5" thickBot="1">
      <c r="A360" s="6" t="s">
        <v>4</v>
      </c>
      <c r="B360" s="6" t="s">
        <v>5</v>
      </c>
      <c r="C360" s="6" t="s">
        <v>6</v>
      </c>
      <c r="D360" s="7" t="s">
        <v>7</v>
      </c>
      <c r="E360" s="6" t="s">
        <v>8</v>
      </c>
      <c r="F360" s="6" t="s">
        <v>9</v>
      </c>
      <c r="G360" s="7" t="s">
        <v>10</v>
      </c>
      <c r="H360" s="8" t="s">
        <v>11</v>
      </c>
      <c r="I360" s="8" t="s">
        <v>12</v>
      </c>
    </row>
    <row r="361" spans="1:9" s="16" customFormat="1" ht="18.75">
      <c r="A361" s="34">
        <v>1</v>
      </c>
      <c r="B361" s="34"/>
      <c r="C361" s="34" t="s">
        <v>824</v>
      </c>
      <c r="D361" s="87" t="s">
        <v>825</v>
      </c>
      <c r="E361" s="87" t="s">
        <v>826</v>
      </c>
      <c r="F361" s="87" t="s">
        <v>827</v>
      </c>
      <c r="G361" s="34" t="s">
        <v>828</v>
      </c>
      <c r="H361" s="54">
        <f>11800+4000</f>
        <v>15800</v>
      </c>
      <c r="I361" s="20">
        <v>25000</v>
      </c>
    </row>
    <row r="362" spans="1:9" s="16" customFormat="1" ht="18.75">
      <c r="A362" s="10">
        <v>2</v>
      </c>
      <c r="B362" s="10"/>
      <c r="C362" s="10" t="s">
        <v>85</v>
      </c>
      <c r="D362" s="21" t="s">
        <v>829</v>
      </c>
      <c r="E362" s="21" t="s">
        <v>356</v>
      </c>
      <c r="F362" s="21" t="s">
        <v>830</v>
      </c>
      <c r="G362" s="10" t="s">
        <v>831</v>
      </c>
      <c r="H362" s="14">
        <v>5000</v>
      </c>
      <c r="I362" s="20">
        <v>1000</v>
      </c>
    </row>
    <row r="363" spans="1:9" s="16" customFormat="1" ht="18.75">
      <c r="A363" s="10">
        <v>3</v>
      </c>
      <c r="B363" s="10"/>
      <c r="C363" s="10" t="s">
        <v>160</v>
      </c>
      <c r="D363" s="21" t="s">
        <v>832</v>
      </c>
      <c r="E363" s="21" t="s">
        <v>833</v>
      </c>
      <c r="F363" s="21" t="s">
        <v>830</v>
      </c>
      <c r="G363" s="10" t="s">
        <v>834</v>
      </c>
      <c r="H363" s="14">
        <v>4000</v>
      </c>
      <c r="I363" s="20">
        <v>1000</v>
      </c>
    </row>
    <row r="364" spans="1:9" s="16" customFormat="1" ht="18.75">
      <c r="A364" s="10">
        <v>4</v>
      </c>
      <c r="B364" s="10"/>
      <c r="C364" s="10" t="s">
        <v>50</v>
      </c>
      <c r="D364" s="21" t="s">
        <v>835</v>
      </c>
      <c r="E364" s="21" t="s">
        <v>356</v>
      </c>
      <c r="F364" s="21" t="s">
        <v>830</v>
      </c>
      <c r="G364" s="10" t="s">
        <v>836</v>
      </c>
      <c r="H364" s="14">
        <v>4001</v>
      </c>
      <c r="I364" s="20">
        <v>1000</v>
      </c>
    </row>
    <row r="365" spans="1:9" s="16" customFormat="1" ht="18.75">
      <c r="A365" s="10">
        <v>5</v>
      </c>
      <c r="B365" s="10"/>
      <c r="C365" s="10" t="s">
        <v>50</v>
      </c>
      <c r="D365" s="21" t="s">
        <v>837</v>
      </c>
      <c r="E365" s="21" t="s">
        <v>356</v>
      </c>
      <c r="F365" s="21" t="s">
        <v>830</v>
      </c>
      <c r="G365" s="10" t="s">
        <v>838</v>
      </c>
      <c r="H365" s="14">
        <v>4000</v>
      </c>
      <c r="I365" s="20">
        <v>1000</v>
      </c>
    </row>
    <row r="366" spans="1:9" s="16" customFormat="1" ht="18.75">
      <c r="A366" s="10">
        <v>6</v>
      </c>
      <c r="B366" s="10"/>
      <c r="C366" s="10" t="s">
        <v>50</v>
      </c>
      <c r="D366" s="21" t="s">
        <v>839</v>
      </c>
      <c r="E366" s="21" t="s">
        <v>688</v>
      </c>
      <c r="F366" s="21" t="s">
        <v>840</v>
      </c>
      <c r="G366" s="10" t="s">
        <v>841</v>
      </c>
      <c r="H366" s="14">
        <v>4000</v>
      </c>
      <c r="I366" s="20">
        <v>750</v>
      </c>
    </row>
    <row r="367" spans="1:9" s="16" customFormat="1" ht="18.75">
      <c r="A367" s="51"/>
      <c r="B367" s="51"/>
      <c r="C367" s="51"/>
      <c r="D367" s="85"/>
      <c r="E367" s="85"/>
      <c r="F367" s="85"/>
      <c r="G367" s="30" t="s">
        <v>59</v>
      </c>
      <c r="H367" s="53">
        <f>SUM(H361:H366)</f>
        <v>36801</v>
      </c>
      <c r="I367" s="32">
        <f>SUM(I361:I366)</f>
        <v>29750</v>
      </c>
    </row>
    <row r="368" spans="1:9" s="16" customFormat="1" ht="18.75">
      <c r="A368" s="51"/>
      <c r="B368" s="51"/>
      <c r="C368" s="51"/>
      <c r="D368" s="85"/>
      <c r="E368" s="85"/>
      <c r="F368" s="85"/>
      <c r="G368" s="30"/>
      <c r="H368" s="53"/>
      <c r="I368" s="32"/>
    </row>
    <row r="369" spans="1:10" s="16" customFormat="1" ht="19.5" thickBot="1">
      <c r="A369" s="4" t="s">
        <v>842</v>
      </c>
      <c r="B369" s="4"/>
      <c r="C369" s="4"/>
      <c r="D369" s="4"/>
      <c r="E369" s="4"/>
      <c r="F369" s="4"/>
      <c r="G369" s="4"/>
      <c r="H369" s="4"/>
      <c r="I369" s="4"/>
    </row>
    <row r="370" spans="1:10" s="16" customFormat="1" ht="19.5" thickBot="1">
      <c r="A370" s="6" t="s">
        <v>4</v>
      </c>
      <c r="B370" s="6" t="s">
        <v>5</v>
      </c>
      <c r="C370" s="6" t="s">
        <v>6</v>
      </c>
      <c r="D370" s="7" t="s">
        <v>7</v>
      </c>
      <c r="E370" s="6" t="s">
        <v>8</v>
      </c>
      <c r="F370" s="6" t="s">
        <v>9</v>
      </c>
      <c r="G370" s="7" t="s">
        <v>10</v>
      </c>
      <c r="H370" s="8" t="s">
        <v>11</v>
      </c>
      <c r="I370" s="8" t="s">
        <v>12</v>
      </c>
    </row>
    <row r="371" spans="1:10" s="16" customFormat="1" ht="18.75">
      <c r="A371" s="10">
        <v>1</v>
      </c>
      <c r="B371" s="10"/>
      <c r="C371" s="10" t="s">
        <v>19</v>
      </c>
      <c r="D371" s="111" t="s">
        <v>843</v>
      </c>
      <c r="E371" s="21" t="s">
        <v>844</v>
      </c>
      <c r="F371" s="21" t="s">
        <v>844</v>
      </c>
      <c r="G371" s="96" t="s">
        <v>845</v>
      </c>
      <c r="H371" s="14">
        <v>12000</v>
      </c>
      <c r="I371" s="14">
        <v>11379</v>
      </c>
    </row>
    <row r="372" spans="1:10" s="16" customFormat="1" ht="18.75">
      <c r="A372" s="25">
        <v>2</v>
      </c>
      <c r="B372" s="25"/>
      <c r="C372" s="25" t="s">
        <v>19</v>
      </c>
      <c r="D372" s="24" t="s">
        <v>846</v>
      </c>
      <c r="E372" s="90" t="s">
        <v>847</v>
      </c>
      <c r="F372" s="90" t="s">
        <v>847</v>
      </c>
      <c r="G372" s="96" t="s">
        <v>848</v>
      </c>
      <c r="H372" s="20">
        <v>0</v>
      </c>
      <c r="I372" s="14">
        <v>11379</v>
      </c>
    </row>
    <row r="373" spans="1:10" s="16" customFormat="1" ht="18.75">
      <c r="A373" s="51"/>
      <c r="B373" s="51"/>
      <c r="C373" s="51"/>
      <c r="D373" s="52"/>
      <c r="E373" s="52"/>
      <c r="F373" s="52"/>
      <c r="G373" s="30" t="s">
        <v>59</v>
      </c>
      <c r="H373" s="53">
        <f>SUM(H371:H372)</f>
        <v>12000</v>
      </c>
      <c r="I373" s="112">
        <f>SUM(I371:I372)</f>
        <v>22758</v>
      </c>
    </row>
    <row r="374" spans="1:10" s="16" customFormat="1" ht="13.5" customHeight="1">
      <c r="A374" s="56"/>
      <c r="B374" s="56"/>
      <c r="C374" s="56"/>
      <c r="D374" s="55"/>
      <c r="E374" s="55"/>
      <c r="F374" s="55"/>
      <c r="G374" s="56"/>
      <c r="H374" s="113"/>
      <c r="I374" s="28"/>
    </row>
    <row r="375" spans="1:10" s="16" customFormat="1" ht="19.5" thickBot="1">
      <c r="A375" s="4" t="s">
        <v>849</v>
      </c>
      <c r="B375" s="4"/>
      <c r="C375" s="4"/>
      <c r="D375" s="4"/>
      <c r="E375" s="4"/>
      <c r="F375" s="4"/>
      <c r="G375" s="4"/>
      <c r="H375" s="4"/>
      <c r="I375" s="4"/>
    </row>
    <row r="376" spans="1:10" s="16" customFormat="1" ht="19.5" thickBot="1">
      <c r="A376" s="6" t="s">
        <v>4</v>
      </c>
      <c r="B376" s="6" t="s">
        <v>5</v>
      </c>
      <c r="C376" s="6" t="s">
        <v>6</v>
      </c>
      <c r="D376" s="7" t="s">
        <v>7</v>
      </c>
      <c r="E376" s="6" t="s">
        <v>8</v>
      </c>
      <c r="F376" s="6" t="s">
        <v>9</v>
      </c>
      <c r="G376" s="7" t="s">
        <v>10</v>
      </c>
      <c r="H376" s="8" t="s">
        <v>11</v>
      </c>
      <c r="I376" s="8" t="s">
        <v>12</v>
      </c>
    </row>
    <row r="377" spans="1:10" s="16" customFormat="1" ht="18.75">
      <c r="A377" s="10">
        <v>1</v>
      </c>
      <c r="B377" s="10"/>
      <c r="C377" s="106" t="s">
        <v>19</v>
      </c>
      <c r="D377" s="111" t="s">
        <v>850</v>
      </c>
      <c r="E377" s="21" t="s">
        <v>851</v>
      </c>
      <c r="F377" s="21" t="s">
        <v>851</v>
      </c>
      <c r="G377" s="21" t="s">
        <v>852</v>
      </c>
      <c r="H377" s="14">
        <v>15000</v>
      </c>
      <c r="I377" s="14">
        <v>11379</v>
      </c>
    </row>
    <row r="378" spans="1:10" s="16" customFormat="1" ht="18.75">
      <c r="A378" s="10">
        <v>2</v>
      </c>
      <c r="B378" s="10"/>
      <c r="C378" s="106" t="s">
        <v>25</v>
      </c>
      <c r="D378" s="111" t="s">
        <v>853</v>
      </c>
      <c r="E378" s="21" t="s">
        <v>851</v>
      </c>
      <c r="F378" s="21" t="s">
        <v>851</v>
      </c>
      <c r="G378" s="21" t="s">
        <v>854</v>
      </c>
      <c r="H378" s="14">
        <v>15000</v>
      </c>
      <c r="I378" s="14">
        <v>11379</v>
      </c>
    </row>
    <row r="379" spans="1:10" s="16" customFormat="1" ht="18.75">
      <c r="A379" s="10">
        <v>3</v>
      </c>
      <c r="B379" s="10"/>
      <c r="C379" s="106" t="s">
        <v>25</v>
      </c>
      <c r="D379" s="111" t="s">
        <v>855</v>
      </c>
      <c r="E379" s="21" t="s">
        <v>851</v>
      </c>
      <c r="F379" s="21" t="s">
        <v>851</v>
      </c>
      <c r="G379" s="21" t="s">
        <v>856</v>
      </c>
      <c r="H379" s="14">
        <v>15000</v>
      </c>
      <c r="I379" s="14">
        <v>11379</v>
      </c>
    </row>
    <row r="380" spans="1:10" s="16" customFormat="1" ht="18.75">
      <c r="A380" s="10">
        <v>4</v>
      </c>
      <c r="B380" s="10"/>
      <c r="C380" s="106" t="s">
        <v>25</v>
      </c>
      <c r="D380" s="111" t="s">
        <v>857</v>
      </c>
      <c r="E380" s="21" t="s">
        <v>851</v>
      </c>
      <c r="F380" s="21" t="s">
        <v>851</v>
      </c>
      <c r="G380" s="21" t="s">
        <v>858</v>
      </c>
      <c r="H380" s="14">
        <v>7480</v>
      </c>
      <c r="I380" s="14">
        <v>11379</v>
      </c>
      <c r="J380" s="114"/>
    </row>
    <row r="381" spans="1:10" s="16" customFormat="1" ht="18.75">
      <c r="A381" s="10">
        <v>5</v>
      </c>
      <c r="B381" s="10"/>
      <c r="C381" s="25" t="s">
        <v>25</v>
      </c>
      <c r="D381" s="24" t="s">
        <v>859</v>
      </c>
      <c r="E381" s="21" t="s">
        <v>851</v>
      </c>
      <c r="F381" s="21" t="s">
        <v>851</v>
      </c>
      <c r="G381" s="24" t="s">
        <v>860</v>
      </c>
      <c r="H381" s="20">
        <v>0</v>
      </c>
      <c r="I381" s="14">
        <v>11379</v>
      </c>
      <c r="J381" s="114"/>
    </row>
    <row r="382" spans="1:10" s="16" customFormat="1" ht="18.75">
      <c r="A382" s="10">
        <v>6</v>
      </c>
      <c r="B382" s="10"/>
      <c r="C382" s="25" t="s">
        <v>25</v>
      </c>
      <c r="D382" s="24" t="s">
        <v>861</v>
      </c>
      <c r="E382" s="21" t="s">
        <v>851</v>
      </c>
      <c r="F382" s="21" t="s">
        <v>851</v>
      </c>
      <c r="G382" s="24" t="s">
        <v>862</v>
      </c>
      <c r="H382" s="20">
        <v>0</v>
      </c>
      <c r="I382" s="14">
        <v>11379</v>
      </c>
      <c r="J382" s="114"/>
    </row>
    <row r="383" spans="1:10" s="16" customFormat="1" ht="18.75">
      <c r="A383" s="10">
        <v>7</v>
      </c>
      <c r="B383" s="10"/>
      <c r="C383" s="25" t="s">
        <v>25</v>
      </c>
      <c r="D383" s="24" t="s">
        <v>863</v>
      </c>
      <c r="E383" s="21" t="s">
        <v>851</v>
      </c>
      <c r="F383" s="21" t="s">
        <v>851</v>
      </c>
      <c r="G383" s="24" t="s">
        <v>864</v>
      </c>
      <c r="H383" s="20">
        <v>0</v>
      </c>
      <c r="I383" s="14">
        <v>11379</v>
      </c>
      <c r="J383" s="114"/>
    </row>
    <row r="384" spans="1:10" s="16" customFormat="1" ht="18.75">
      <c r="A384" s="10">
        <v>8</v>
      </c>
      <c r="B384" s="10"/>
      <c r="C384" s="106" t="s">
        <v>25</v>
      </c>
      <c r="D384" s="111" t="s">
        <v>865</v>
      </c>
      <c r="E384" s="21" t="s">
        <v>851</v>
      </c>
      <c r="F384" s="21" t="s">
        <v>851</v>
      </c>
      <c r="G384" s="21" t="s">
        <v>866</v>
      </c>
      <c r="H384" s="14">
        <v>15000</v>
      </c>
      <c r="I384" s="14">
        <v>11379</v>
      </c>
      <c r="J384" s="114"/>
    </row>
    <row r="385" spans="1:10" s="16" customFormat="1" ht="18.75">
      <c r="A385" s="10">
        <v>9</v>
      </c>
      <c r="B385" s="10"/>
      <c r="C385" s="106" t="s">
        <v>25</v>
      </c>
      <c r="D385" s="111" t="s">
        <v>867</v>
      </c>
      <c r="E385" s="21" t="s">
        <v>851</v>
      </c>
      <c r="F385" s="21" t="s">
        <v>851</v>
      </c>
      <c r="G385" s="21" t="s">
        <v>868</v>
      </c>
      <c r="H385" s="14">
        <v>15000</v>
      </c>
      <c r="I385" s="14">
        <v>11379</v>
      </c>
      <c r="J385" s="115"/>
    </row>
    <row r="386" spans="1:10" s="16" customFormat="1" ht="18.75">
      <c r="A386" s="10">
        <v>10</v>
      </c>
      <c r="B386" s="10"/>
      <c r="C386" s="106" t="s">
        <v>25</v>
      </c>
      <c r="D386" s="111" t="s">
        <v>869</v>
      </c>
      <c r="E386" s="21" t="s">
        <v>851</v>
      </c>
      <c r="F386" s="21" t="s">
        <v>851</v>
      </c>
      <c r="G386" s="21" t="s">
        <v>870</v>
      </c>
      <c r="H386" s="14">
        <v>15000</v>
      </c>
      <c r="I386" s="14">
        <v>11379</v>
      </c>
      <c r="J386" s="115"/>
    </row>
    <row r="387" spans="1:10" s="16" customFormat="1" ht="18.75">
      <c r="A387" s="10">
        <v>11</v>
      </c>
      <c r="B387" s="10"/>
      <c r="C387" s="106" t="s">
        <v>25</v>
      </c>
      <c r="D387" s="111" t="s">
        <v>871</v>
      </c>
      <c r="E387" s="21" t="s">
        <v>851</v>
      </c>
      <c r="F387" s="21" t="s">
        <v>851</v>
      </c>
      <c r="G387" s="21" t="s">
        <v>872</v>
      </c>
      <c r="H387" s="14">
        <v>7000</v>
      </c>
      <c r="I387" s="14">
        <v>11379</v>
      </c>
      <c r="J387" s="116"/>
    </row>
    <row r="388" spans="1:10" s="16" customFormat="1" ht="18.75">
      <c r="A388" s="51"/>
      <c r="B388" s="51"/>
      <c r="C388" s="51"/>
      <c r="D388" s="52"/>
      <c r="E388" s="52"/>
      <c r="F388" s="52"/>
      <c r="G388" s="30" t="s">
        <v>59</v>
      </c>
      <c r="H388" s="53">
        <f>SUM(H377:H387)</f>
        <v>104480</v>
      </c>
      <c r="I388" s="117">
        <f>SUM(I377:I387)</f>
        <v>125169</v>
      </c>
      <c r="J388" s="118"/>
    </row>
    <row r="389" spans="1:10" s="16" customFormat="1" ht="18.75">
      <c r="A389" s="51"/>
      <c r="B389" s="51"/>
      <c r="C389" s="51"/>
      <c r="D389" s="52"/>
      <c r="E389" s="52"/>
      <c r="F389" s="52"/>
      <c r="G389" s="30"/>
      <c r="H389" s="53"/>
      <c r="I389" s="112"/>
      <c r="J389" s="118"/>
    </row>
    <row r="390" spans="1:10" s="16" customFormat="1" ht="19.5" thickBot="1">
      <c r="A390" s="28"/>
      <c r="B390" s="28"/>
      <c r="C390" s="79" t="s">
        <v>873</v>
      </c>
      <c r="D390" s="79"/>
      <c r="E390" s="79"/>
      <c r="F390" s="79"/>
      <c r="G390" s="79"/>
      <c r="H390" s="79"/>
      <c r="I390" s="28"/>
      <c r="J390" s="118"/>
    </row>
    <row r="391" spans="1:10" s="16" customFormat="1" ht="19.5" thickBot="1">
      <c r="A391" s="6" t="s">
        <v>4</v>
      </c>
      <c r="B391" s="6" t="s">
        <v>5</v>
      </c>
      <c r="C391" s="6" t="s">
        <v>6</v>
      </c>
      <c r="D391" s="7" t="s">
        <v>7</v>
      </c>
      <c r="E391" s="6" t="s">
        <v>8</v>
      </c>
      <c r="F391" s="6" t="s">
        <v>9</v>
      </c>
      <c r="G391" s="7" t="s">
        <v>10</v>
      </c>
      <c r="H391" s="8" t="s">
        <v>11</v>
      </c>
      <c r="I391" s="8" t="s">
        <v>12</v>
      </c>
    </row>
    <row r="392" spans="1:10" s="16" customFormat="1" ht="18.75">
      <c r="A392" s="9" t="s">
        <v>13</v>
      </c>
      <c r="B392" s="9"/>
      <c r="C392" s="106" t="s">
        <v>25</v>
      </c>
      <c r="D392" s="111" t="s">
        <v>874</v>
      </c>
      <c r="E392" s="119" t="s">
        <v>875</v>
      </c>
      <c r="F392" s="119" t="s">
        <v>875</v>
      </c>
      <c r="G392" s="111" t="s">
        <v>876</v>
      </c>
      <c r="H392" s="14">
        <v>12000</v>
      </c>
      <c r="I392" s="14">
        <v>9000</v>
      </c>
    </row>
    <row r="393" spans="1:10" s="16" customFormat="1" ht="18.75">
      <c r="A393" s="9" t="s">
        <v>18</v>
      </c>
      <c r="B393" s="9"/>
      <c r="C393" s="106" t="s">
        <v>25</v>
      </c>
      <c r="D393" s="111" t="s">
        <v>877</v>
      </c>
      <c r="E393" s="119" t="s">
        <v>875</v>
      </c>
      <c r="F393" s="119" t="s">
        <v>875</v>
      </c>
      <c r="G393" s="111" t="s">
        <v>878</v>
      </c>
      <c r="H393" s="14">
        <v>12000</v>
      </c>
      <c r="I393" s="14">
        <v>9000</v>
      </c>
    </row>
    <row r="394" spans="1:10" s="16" customFormat="1" ht="18.75">
      <c r="A394" s="9" t="s">
        <v>24</v>
      </c>
      <c r="B394" s="9"/>
      <c r="C394" s="106" t="s">
        <v>25</v>
      </c>
      <c r="D394" s="111" t="s">
        <v>879</v>
      </c>
      <c r="E394" s="119" t="s">
        <v>875</v>
      </c>
      <c r="F394" s="119" t="s">
        <v>875</v>
      </c>
      <c r="G394" s="111" t="s">
        <v>880</v>
      </c>
      <c r="H394" s="14">
        <v>12000</v>
      </c>
      <c r="I394" s="14">
        <v>9000</v>
      </c>
    </row>
    <row r="395" spans="1:10" s="16" customFormat="1" ht="18.75">
      <c r="A395" s="9" t="s">
        <v>30</v>
      </c>
      <c r="B395" s="9"/>
      <c r="C395" s="106" t="s">
        <v>317</v>
      </c>
      <c r="D395" s="111" t="s">
        <v>881</v>
      </c>
      <c r="E395" s="119" t="s">
        <v>875</v>
      </c>
      <c r="F395" s="119" t="s">
        <v>875</v>
      </c>
      <c r="G395" s="111" t="s">
        <v>882</v>
      </c>
      <c r="H395" s="14">
        <v>5890</v>
      </c>
      <c r="I395" s="14">
        <v>9000</v>
      </c>
    </row>
    <row r="396" spans="1:10" s="16" customFormat="1" ht="18.75">
      <c r="A396" s="9" t="s">
        <v>883</v>
      </c>
      <c r="B396" s="9"/>
      <c r="C396" s="106" t="s">
        <v>317</v>
      </c>
      <c r="D396" s="111" t="s">
        <v>884</v>
      </c>
      <c r="E396" s="119" t="s">
        <v>875</v>
      </c>
      <c r="F396" s="119" t="s">
        <v>875</v>
      </c>
      <c r="G396" s="111" t="s">
        <v>885</v>
      </c>
      <c r="H396" s="14">
        <v>12000</v>
      </c>
      <c r="I396" s="14">
        <v>9000</v>
      </c>
    </row>
    <row r="397" spans="1:10" s="16" customFormat="1" ht="18.75">
      <c r="A397" s="9" t="s">
        <v>41</v>
      </c>
      <c r="B397" s="9"/>
      <c r="C397" s="106" t="s">
        <v>317</v>
      </c>
      <c r="D397" s="111" t="s">
        <v>886</v>
      </c>
      <c r="E397" s="119" t="s">
        <v>875</v>
      </c>
      <c r="F397" s="119" t="s">
        <v>875</v>
      </c>
      <c r="G397" s="111" t="s">
        <v>887</v>
      </c>
      <c r="H397" s="14">
        <v>12000</v>
      </c>
      <c r="I397" s="14">
        <v>9000</v>
      </c>
    </row>
    <row r="398" spans="1:10" s="16" customFormat="1" ht="18.75">
      <c r="A398" s="9" t="s">
        <v>45</v>
      </c>
      <c r="B398" s="9"/>
      <c r="C398" s="106" t="s">
        <v>317</v>
      </c>
      <c r="D398" s="111" t="s">
        <v>888</v>
      </c>
      <c r="E398" s="119" t="s">
        <v>875</v>
      </c>
      <c r="F398" s="119" t="s">
        <v>875</v>
      </c>
      <c r="G398" s="111" t="s">
        <v>889</v>
      </c>
      <c r="H398" s="14">
        <v>7300</v>
      </c>
      <c r="I398" s="14">
        <v>9000</v>
      </c>
    </row>
    <row r="399" spans="1:10" s="16" customFormat="1" ht="18.75">
      <c r="A399" s="9" t="s">
        <v>890</v>
      </c>
      <c r="B399" s="9"/>
      <c r="C399" s="106" t="s">
        <v>317</v>
      </c>
      <c r="D399" s="111" t="s">
        <v>891</v>
      </c>
      <c r="E399" s="119" t="s">
        <v>875</v>
      </c>
      <c r="F399" s="119" t="s">
        <v>875</v>
      </c>
      <c r="G399" s="111" t="s">
        <v>892</v>
      </c>
      <c r="H399" s="14">
        <v>9180</v>
      </c>
      <c r="I399" s="14">
        <v>9000</v>
      </c>
    </row>
    <row r="400" spans="1:10" s="16" customFormat="1" ht="18.75">
      <c r="A400" s="9" t="s">
        <v>893</v>
      </c>
      <c r="B400" s="9"/>
      <c r="C400" s="106" t="s">
        <v>317</v>
      </c>
      <c r="D400" s="111" t="s">
        <v>894</v>
      </c>
      <c r="E400" s="119" t="s">
        <v>875</v>
      </c>
      <c r="F400" s="119" t="s">
        <v>875</v>
      </c>
      <c r="G400" s="111" t="s">
        <v>895</v>
      </c>
      <c r="H400" s="14">
        <v>12000</v>
      </c>
      <c r="I400" s="14">
        <v>9000</v>
      </c>
    </row>
    <row r="401" spans="1:9" s="16" customFormat="1" ht="18.75">
      <c r="A401" s="9" t="s">
        <v>49</v>
      </c>
      <c r="B401" s="9"/>
      <c r="C401" s="106" t="s">
        <v>317</v>
      </c>
      <c r="D401" s="111" t="s">
        <v>896</v>
      </c>
      <c r="E401" s="119" t="s">
        <v>875</v>
      </c>
      <c r="F401" s="119" t="s">
        <v>875</v>
      </c>
      <c r="G401" s="111" t="s">
        <v>897</v>
      </c>
      <c r="H401" s="14">
        <v>12000</v>
      </c>
      <c r="I401" s="14">
        <v>9000</v>
      </c>
    </row>
    <row r="402" spans="1:9" s="16" customFormat="1" ht="18.75">
      <c r="A402" s="86"/>
      <c r="B402" s="86"/>
      <c r="C402" s="120"/>
      <c r="D402" s="86"/>
      <c r="E402" s="86"/>
      <c r="F402" s="86"/>
      <c r="G402" s="30" t="s">
        <v>59</v>
      </c>
      <c r="H402" s="53">
        <f>SUM(H392:H401)</f>
        <v>106370</v>
      </c>
      <c r="I402" s="117">
        <f>SUM(I392:I401)</f>
        <v>90000</v>
      </c>
    </row>
    <row r="403" spans="1:9" s="16" customFormat="1" ht="18.75">
      <c r="A403" s="86"/>
      <c r="B403" s="86"/>
      <c r="C403" s="120"/>
      <c r="D403" s="86"/>
      <c r="E403" s="86"/>
      <c r="F403" s="86"/>
      <c r="G403" s="30"/>
      <c r="H403" s="53"/>
      <c r="I403" s="112"/>
    </row>
    <row r="404" spans="1:9" s="16" customFormat="1" ht="19.5" thickBot="1">
      <c r="A404" s="28"/>
      <c r="B404" s="28"/>
      <c r="C404" s="79" t="s">
        <v>898</v>
      </c>
      <c r="D404" s="79"/>
      <c r="E404" s="79"/>
      <c r="F404" s="79"/>
      <c r="G404" s="79"/>
      <c r="H404" s="79"/>
      <c r="I404" s="28"/>
    </row>
    <row r="405" spans="1:9" s="16" customFormat="1" ht="19.5" thickBot="1">
      <c r="A405" s="6" t="s">
        <v>4</v>
      </c>
      <c r="B405" s="6" t="s">
        <v>5</v>
      </c>
      <c r="C405" s="6" t="s">
        <v>6</v>
      </c>
      <c r="D405" s="7" t="s">
        <v>7</v>
      </c>
      <c r="E405" s="6" t="s">
        <v>8</v>
      </c>
      <c r="F405" s="6" t="s">
        <v>9</v>
      </c>
      <c r="G405" s="7" t="s">
        <v>10</v>
      </c>
      <c r="H405" s="8" t="s">
        <v>11</v>
      </c>
      <c r="I405" s="8" t="s">
        <v>12</v>
      </c>
    </row>
    <row r="406" spans="1:9" s="16" customFormat="1" ht="18.75">
      <c r="A406" s="9" t="s">
        <v>13</v>
      </c>
      <c r="B406" s="9"/>
      <c r="C406" s="106" t="s">
        <v>282</v>
      </c>
      <c r="D406" s="111" t="s">
        <v>899</v>
      </c>
      <c r="E406" s="119" t="s">
        <v>900</v>
      </c>
      <c r="F406" s="119" t="s">
        <v>900</v>
      </c>
      <c r="G406" s="111" t="s">
        <v>901</v>
      </c>
      <c r="H406" s="20">
        <v>0</v>
      </c>
      <c r="I406" s="14">
        <v>9000</v>
      </c>
    </row>
    <row r="407" spans="1:9" s="16" customFormat="1" ht="18.75">
      <c r="A407" s="9" t="s">
        <v>18</v>
      </c>
      <c r="B407" s="9"/>
      <c r="C407" s="106" t="s">
        <v>282</v>
      </c>
      <c r="D407" s="111" t="s">
        <v>902</v>
      </c>
      <c r="E407" s="119" t="s">
        <v>900</v>
      </c>
      <c r="F407" s="119" t="s">
        <v>900</v>
      </c>
      <c r="G407" s="111" t="s">
        <v>903</v>
      </c>
      <c r="H407" s="20">
        <v>0</v>
      </c>
      <c r="I407" s="14">
        <v>9000</v>
      </c>
    </row>
    <row r="408" spans="1:9" s="16" customFormat="1" ht="18.75">
      <c r="A408" s="9" t="s">
        <v>24</v>
      </c>
      <c r="B408" s="9"/>
      <c r="C408" s="106" t="s">
        <v>282</v>
      </c>
      <c r="D408" s="111" t="s">
        <v>904</v>
      </c>
      <c r="E408" s="119" t="s">
        <v>900</v>
      </c>
      <c r="F408" s="119" t="s">
        <v>900</v>
      </c>
      <c r="G408" s="111" t="s">
        <v>905</v>
      </c>
      <c r="H408" s="20">
        <v>0</v>
      </c>
      <c r="I408" s="14">
        <v>9000</v>
      </c>
    </row>
    <row r="409" spans="1:9" s="16" customFormat="1" ht="18.75">
      <c r="A409" s="9" t="s">
        <v>30</v>
      </c>
      <c r="B409" s="9"/>
      <c r="C409" s="106" t="s">
        <v>282</v>
      </c>
      <c r="D409" s="111" t="s">
        <v>906</v>
      </c>
      <c r="E409" s="119" t="s">
        <v>900</v>
      </c>
      <c r="F409" s="119" t="s">
        <v>900</v>
      </c>
      <c r="G409" s="111" t="s">
        <v>907</v>
      </c>
      <c r="H409" s="20">
        <v>0</v>
      </c>
      <c r="I409" s="14">
        <v>9000</v>
      </c>
    </row>
    <row r="410" spans="1:9" s="16" customFormat="1" ht="18.75">
      <c r="A410" s="9" t="s">
        <v>883</v>
      </c>
      <c r="B410" s="9"/>
      <c r="C410" s="106" t="s">
        <v>282</v>
      </c>
      <c r="D410" s="111" t="s">
        <v>908</v>
      </c>
      <c r="E410" s="119" t="s">
        <v>900</v>
      </c>
      <c r="F410" s="119" t="s">
        <v>900</v>
      </c>
      <c r="G410" s="111" t="s">
        <v>909</v>
      </c>
      <c r="H410" s="20">
        <v>0</v>
      </c>
      <c r="I410" s="14">
        <v>9000</v>
      </c>
    </row>
    <row r="411" spans="1:9" s="16" customFormat="1" ht="18.75">
      <c r="A411" s="9" t="s">
        <v>35</v>
      </c>
      <c r="B411" s="9"/>
      <c r="C411" s="106" t="s">
        <v>317</v>
      </c>
      <c r="D411" s="111" t="s">
        <v>910</v>
      </c>
      <c r="E411" s="119" t="s">
        <v>875</v>
      </c>
      <c r="F411" s="119" t="s">
        <v>875</v>
      </c>
      <c r="G411" s="111" t="s">
        <v>911</v>
      </c>
      <c r="H411" s="14">
        <v>12000</v>
      </c>
      <c r="I411" s="14">
        <v>9000</v>
      </c>
    </row>
    <row r="412" spans="1:9" s="16" customFormat="1" ht="18.75">
      <c r="A412" s="9" t="s">
        <v>41</v>
      </c>
      <c r="B412" s="9"/>
      <c r="C412" s="106" t="s">
        <v>317</v>
      </c>
      <c r="D412" s="111" t="s">
        <v>912</v>
      </c>
      <c r="E412" s="119" t="s">
        <v>875</v>
      </c>
      <c r="F412" s="119" t="s">
        <v>875</v>
      </c>
      <c r="G412" s="111" t="s">
        <v>913</v>
      </c>
      <c r="H412" s="14">
        <v>12000</v>
      </c>
      <c r="I412" s="14">
        <v>9000</v>
      </c>
    </row>
    <row r="413" spans="1:9" s="16" customFormat="1" ht="18.75">
      <c r="A413" s="9" t="s">
        <v>45</v>
      </c>
      <c r="B413" s="9"/>
      <c r="C413" s="106" t="s">
        <v>317</v>
      </c>
      <c r="D413" s="111" t="s">
        <v>914</v>
      </c>
      <c r="E413" s="119" t="s">
        <v>875</v>
      </c>
      <c r="F413" s="119" t="s">
        <v>875</v>
      </c>
      <c r="G413" s="111" t="s">
        <v>915</v>
      </c>
      <c r="H413" s="14">
        <v>3000</v>
      </c>
      <c r="I413" s="14">
        <v>9000</v>
      </c>
    </row>
    <row r="414" spans="1:9" s="16" customFormat="1" ht="18.75">
      <c r="A414" s="9" t="s">
        <v>890</v>
      </c>
      <c r="B414" s="9"/>
      <c r="C414" s="106" t="s">
        <v>317</v>
      </c>
      <c r="D414" s="111" t="s">
        <v>916</v>
      </c>
      <c r="E414" s="119" t="s">
        <v>875</v>
      </c>
      <c r="F414" s="119" t="s">
        <v>875</v>
      </c>
      <c r="G414" s="111" t="s">
        <v>917</v>
      </c>
      <c r="H414" s="14">
        <v>12000</v>
      </c>
      <c r="I414" s="14">
        <v>9000</v>
      </c>
    </row>
    <row r="415" spans="1:9" s="16" customFormat="1" ht="18.75">
      <c r="A415" s="9" t="s">
        <v>893</v>
      </c>
      <c r="B415" s="9"/>
      <c r="C415" s="106" t="s">
        <v>317</v>
      </c>
      <c r="D415" s="111" t="s">
        <v>918</v>
      </c>
      <c r="E415" s="119" t="s">
        <v>875</v>
      </c>
      <c r="F415" s="119" t="s">
        <v>875</v>
      </c>
      <c r="G415" s="111" t="s">
        <v>919</v>
      </c>
      <c r="H415" s="14">
        <v>12000</v>
      </c>
      <c r="I415" s="14">
        <v>9000</v>
      </c>
    </row>
    <row r="416" spans="1:9" s="16" customFormat="1" ht="18.75">
      <c r="A416" s="9" t="s">
        <v>49</v>
      </c>
      <c r="B416" s="9"/>
      <c r="C416" s="106" t="s">
        <v>317</v>
      </c>
      <c r="D416" s="111" t="s">
        <v>920</v>
      </c>
      <c r="E416" s="119" t="s">
        <v>875</v>
      </c>
      <c r="F416" s="119" t="s">
        <v>875</v>
      </c>
      <c r="G416" s="111" t="s">
        <v>921</v>
      </c>
      <c r="H416" s="14">
        <v>7300</v>
      </c>
      <c r="I416" s="14">
        <v>9000</v>
      </c>
    </row>
    <row r="417" spans="1:9" s="16" customFormat="1" ht="18.75">
      <c r="A417" s="9" t="s">
        <v>55</v>
      </c>
      <c r="B417" s="9"/>
      <c r="C417" s="106" t="s">
        <v>317</v>
      </c>
      <c r="D417" s="111" t="s">
        <v>922</v>
      </c>
      <c r="E417" s="119" t="s">
        <v>875</v>
      </c>
      <c r="F417" s="119" t="s">
        <v>875</v>
      </c>
      <c r="G417" s="111" t="s">
        <v>923</v>
      </c>
      <c r="H417" s="14">
        <v>12000</v>
      </c>
      <c r="I417" s="14">
        <v>9000</v>
      </c>
    </row>
    <row r="418" spans="1:9" s="16" customFormat="1" ht="18.75">
      <c r="A418" s="9" t="s">
        <v>924</v>
      </c>
      <c r="B418" s="9"/>
      <c r="C418" s="106" t="s">
        <v>317</v>
      </c>
      <c r="D418" s="111" t="s">
        <v>925</v>
      </c>
      <c r="E418" s="119" t="s">
        <v>875</v>
      </c>
      <c r="F418" s="119" t="s">
        <v>875</v>
      </c>
      <c r="G418" s="111" t="s">
        <v>926</v>
      </c>
      <c r="H418" s="14">
        <v>7200</v>
      </c>
      <c r="I418" s="14">
        <v>9000</v>
      </c>
    </row>
    <row r="419" spans="1:9" s="16" customFormat="1" ht="18.75">
      <c r="A419" s="9" t="s">
        <v>927</v>
      </c>
      <c r="B419" s="9"/>
      <c r="C419" s="106" t="s">
        <v>317</v>
      </c>
      <c r="D419" s="111" t="s">
        <v>928</v>
      </c>
      <c r="E419" s="119" t="s">
        <v>875</v>
      </c>
      <c r="F419" s="119" t="s">
        <v>875</v>
      </c>
      <c r="G419" s="111" t="s">
        <v>929</v>
      </c>
      <c r="H419" s="14">
        <v>12000</v>
      </c>
      <c r="I419" s="14">
        <v>9000</v>
      </c>
    </row>
    <row r="420" spans="1:9" s="16" customFormat="1" ht="18.75">
      <c r="A420" s="86"/>
      <c r="B420" s="86"/>
      <c r="C420" s="120"/>
      <c r="D420" s="86"/>
      <c r="E420" s="86"/>
      <c r="F420" s="86"/>
      <c r="G420" s="30" t="s">
        <v>59</v>
      </c>
      <c r="H420" s="53">
        <f>SUM(H406:H419)</f>
        <v>89500</v>
      </c>
      <c r="I420" s="117">
        <f>SUM(I406:I419)</f>
        <v>126000</v>
      </c>
    </row>
    <row r="421" spans="1:9" s="16" customFormat="1" ht="18.75">
      <c r="A421" s="86"/>
      <c r="B421" s="86"/>
      <c r="C421" s="120"/>
      <c r="D421" s="86"/>
      <c r="E421" s="86"/>
      <c r="F421" s="86"/>
      <c r="G421" s="30"/>
      <c r="H421" s="53"/>
      <c r="I421" s="112"/>
    </row>
    <row r="422" spans="1:9" s="16" customFormat="1" ht="19.5" thickBot="1">
      <c r="A422" s="79" t="s">
        <v>930</v>
      </c>
      <c r="B422" s="79"/>
      <c r="C422" s="79"/>
      <c r="D422" s="79"/>
      <c r="E422" s="79"/>
      <c r="F422" s="79"/>
      <c r="G422" s="79"/>
      <c r="H422" s="79"/>
      <c r="I422" s="28"/>
    </row>
    <row r="423" spans="1:9" s="16" customFormat="1" ht="19.5" thickBot="1">
      <c r="A423" s="6" t="s">
        <v>4</v>
      </c>
      <c r="B423" s="6" t="s">
        <v>5</v>
      </c>
      <c r="C423" s="6" t="s">
        <v>6</v>
      </c>
      <c r="D423" s="7" t="s">
        <v>7</v>
      </c>
      <c r="E423" s="6" t="s">
        <v>8</v>
      </c>
      <c r="F423" s="6" t="s">
        <v>9</v>
      </c>
      <c r="G423" s="7" t="s">
        <v>10</v>
      </c>
      <c r="H423" s="8" t="s">
        <v>11</v>
      </c>
      <c r="I423" s="8" t="s">
        <v>12</v>
      </c>
    </row>
    <row r="424" spans="1:9" s="16" customFormat="1" ht="18.75">
      <c r="A424" s="121" t="s">
        <v>13</v>
      </c>
      <c r="B424" s="122"/>
      <c r="C424" s="10" t="s">
        <v>262</v>
      </c>
      <c r="D424" s="111" t="s">
        <v>931</v>
      </c>
      <c r="E424" s="21" t="s">
        <v>932</v>
      </c>
      <c r="F424" s="21" t="s">
        <v>932</v>
      </c>
      <c r="G424" s="21" t="s">
        <v>933</v>
      </c>
      <c r="H424" s="14">
        <v>10000</v>
      </c>
      <c r="I424" s="14">
        <v>6000</v>
      </c>
    </row>
    <row r="425" spans="1:9" s="16" customFormat="1" ht="18.75">
      <c r="A425" s="9" t="s">
        <v>18</v>
      </c>
      <c r="B425" s="123"/>
      <c r="C425" s="10" t="s">
        <v>262</v>
      </c>
      <c r="D425" s="111" t="s">
        <v>934</v>
      </c>
      <c r="E425" s="21" t="s">
        <v>932</v>
      </c>
      <c r="F425" s="21" t="s">
        <v>932</v>
      </c>
      <c r="G425" s="21" t="s">
        <v>935</v>
      </c>
      <c r="H425" s="14">
        <v>10000</v>
      </c>
      <c r="I425" s="14">
        <v>6000</v>
      </c>
    </row>
    <row r="426" spans="1:9" s="16" customFormat="1" ht="18.75">
      <c r="A426" s="9" t="s">
        <v>24</v>
      </c>
      <c r="B426" s="122"/>
      <c r="C426" s="10" t="s">
        <v>262</v>
      </c>
      <c r="D426" s="111" t="s">
        <v>936</v>
      </c>
      <c r="E426" s="21" t="s">
        <v>932</v>
      </c>
      <c r="F426" s="21" t="s">
        <v>932</v>
      </c>
      <c r="G426" s="21" t="s">
        <v>937</v>
      </c>
      <c r="H426" s="14">
        <v>10000</v>
      </c>
      <c r="I426" s="14">
        <v>6000</v>
      </c>
    </row>
    <row r="427" spans="1:9" s="16" customFormat="1" ht="18.75">
      <c r="A427" s="121" t="s">
        <v>30</v>
      </c>
      <c r="B427" s="123"/>
      <c r="C427" s="10" t="s">
        <v>262</v>
      </c>
      <c r="D427" s="111" t="s">
        <v>938</v>
      </c>
      <c r="E427" s="21" t="s">
        <v>932</v>
      </c>
      <c r="F427" s="21" t="s">
        <v>932</v>
      </c>
      <c r="G427" s="21" t="s">
        <v>939</v>
      </c>
      <c r="H427" s="14">
        <v>10000</v>
      </c>
      <c r="I427" s="14">
        <v>6000</v>
      </c>
    </row>
    <row r="428" spans="1:9" s="16" customFormat="1" ht="18.75">
      <c r="A428" s="9" t="s">
        <v>883</v>
      </c>
      <c r="B428" s="122"/>
      <c r="C428" s="10" t="s">
        <v>262</v>
      </c>
      <c r="D428" s="111" t="s">
        <v>940</v>
      </c>
      <c r="E428" s="21" t="s">
        <v>932</v>
      </c>
      <c r="F428" s="21" t="s">
        <v>932</v>
      </c>
      <c r="G428" s="21" t="s">
        <v>941</v>
      </c>
      <c r="H428" s="14">
        <v>10000</v>
      </c>
      <c r="I428" s="14">
        <v>6000</v>
      </c>
    </row>
    <row r="429" spans="1:9" s="16" customFormat="1" ht="18.75">
      <c r="A429" s="9" t="s">
        <v>35</v>
      </c>
      <c r="B429" s="123"/>
      <c r="C429" s="10" t="s">
        <v>262</v>
      </c>
      <c r="D429" s="111" t="s">
        <v>942</v>
      </c>
      <c r="E429" s="21" t="s">
        <v>932</v>
      </c>
      <c r="F429" s="21" t="s">
        <v>932</v>
      </c>
      <c r="G429" s="21" t="s">
        <v>943</v>
      </c>
      <c r="H429" s="14">
        <v>10000</v>
      </c>
      <c r="I429" s="14">
        <v>6000</v>
      </c>
    </row>
    <row r="430" spans="1:9" s="16" customFormat="1" ht="18.75">
      <c r="A430" s="121" t="s">
        <v>41</v>
      </c>
      <c r="B430" s="122"/>
      <c r="C430" s="10" t="s">
        <v>262</v>
      </c>
      <c r="D430" s="111" t="s">
        <v>944</v>
      </c>
      <c r="E430" s="21" t="s">
        <v>932</v>
      </c>
      <c r="F430" s="21" t="s">
        <v>932</v>
      </c>
      <c r="G430" s="21" t="s">
        <v>945</v>
      </c>
      <c r="H430" s="14">
        <v>10000</v>
      </c>
      <c r="I430" s="14">
        <v>6000</v>
      </c>
    </row>
    <row r="431" spans="1:9" s="16" customFormat="1" ht="18.75">
      <c r="A431" s="9" t="s">
        <v>45</v>
      </c>
      <c r="B431" s="123"/>
      <c r="C431" s="10" t="s">
        <v>262</v>
      </c>
      <c r="D431" s="111" t="s">
        <v>946</v>
      </c>
      <c r="E431" s="21" t="s">
        <v>932</v>
      </c>
      <c r="F431" s="21" t="s">
        <v>932</v>
      </c>
      <c r="G431" s="21" t="s">
        <v>947</v>
      </c>
      <c r="H431" s="14">
        <v>10000</v>
      </c>
      <c r="I431" s="14">
        <v>6000</v>
      </c>
    </row>
    <row r="432" spans="1:9" s="16" customFormat="1" ht="18.75">
      <c r="A432" s="9" t="s">
        <v>890</v>
      </c>
      <c r="B432" s="122"/>
      <c r="C432" s="10" t="s">
        <v>262</v>
      </c>
      <c r="D432" s="111" t="s">
        <v>948</v>
      </c>
      <c r="E432" s="21" t="s">
        <v>932</v>
      </c>
      <c r="F432" s="21" t="s">
        <v>932</v>
      </c>
      <c r="G432" s="21" t="s">
        <v>949</v>
      </c>
      <c r="H432" s="14">
        <v>3420</v>
      </c>
      <c r="I432" s="14">
        <v>6000</v>
      </c>
    </row>
    <row r="433" spans="1:9" s="16" customFormat="1" ht="18.75">
      <c r="A433" s="121" t="s">
        <v>893</v>
      </c>
      <c r="B433" s="123"/>
      <c r="C433" s="10" t="s">
        <v>262</v>
      </c>
      <c r="D433" s="111" t="s">
        <v>950</v>
      </c>
      <c r="E433" s="21" t="s">
        <v>932</v>
      </c>
      <c r="F433" s="21" t="s">
        <v>932</v>
      </c>
      <c r="G433" s="21" t="s">
        <v>951</v>
      </c>
      <c r="H433" s="14">
        <v>10000</v>
      </c>
      <c r="I433" s="14">
        <v>6000</v>
      </c>
    </row>
    <row r="434" spans="1:9" s="16" customFormat="1" ht="18.75">
      <c r="A434" s="121" t="s">
        <v>924</v>
      </c>
      <c r="B434" s="123"/>
      <c r="C434" s="10" t="s">
        <v>262</v>
      </c>
      <c r="D434" s="124" t="s">
        <v>952</v>
      </c>
      <c r="E434" s="21" t="s">
        <v>932</v>
      </c>
      <c r="F434" s="21" t="s">
        <v>932</v>
      </c>
      <c r="G434" s="21" t="s">
        <v>953</v>
      </c>
      <c r="H434" s="14">
        <v>5300</v>
      </c>
      <c r="I434" s="14">
        <v>6000</v>
      </c>
    </row>
    <row r="435" spans="1:9" s="16" customFormat="1" ht="18.75">
      <c r="A435" s="9" t="s">
        <v>927</v>
      </c>
      <c r="B435" s="122"/>
      <c r="C435" s="10" t="s">
        <v>262</v>
      </c>
      <c r="D435" s="124" t="s">
        <v>954</v>
      </c>
      <c r="E435" s="21" t="s">
        <v>932</v>
      </c>
      <c r="F435" s="21" t="s">
        <v>932</v>
      </c>
      <c r="G435" s="21" t="s">
        <v>955</v>
      </c>
      <c r="H435" s="14">
        <v>4360</v>
      </c>
      <c r="I435" s="14">
        <v>6000</v>
      </c>
    </row>
    <row r="436" spans="1:9" s="16" customFormat="1" ht="18.75">
      <c r="A436" s="9" t="s">
        <v>956</v>
      </c>
      <c r="B436" s="123"/>
      <c r="C436" s="10" t="s">
        <v>262</v>
      </c>
      <c r="D436" s="124" t="s">
        <v>957</v>
      </c>
      <c r="E436" s="21" t="s">
        <v>932</v>
      </c>
      <c r="F436" s="21" t="s">
        <v>932</v>
      </c>
      <c r="G436" s="21" t="s">
        <v>958</v>
      </c>
      <c r="H436" s="14">
        <v>10000</v>
      </c>
      <c r="I436" s="14">
        <v>6000</v>
      </c>
    </row>
    <row r="437" spans="1:9" s="16" customFormat="1" ht="18.75">
      <c r="A437" s="121" t="s">
        <v>959</v>
      </c>
      <c r="B437" s="9"/>
      <c r="C437" s="10" t="s">
        <v>262</v>
      </c>
      <c r="D437" s="111" t="s">
        <v>960</v>
      </c>
      <c r="E437" s="21" t="s">
        <v>932</v>
      </c>
      <c r="F437" s="21" t="s">
        <v>932</v>
      </c>
      <c r="G437" s="21" t="s">
        <v>961</v>
      </c>
      <c r="H437" s="14">
        <v>10000</v>
      </c>
      <c r="I437" s="14">
        <v>6000</v>
      </c>
    </row>
    <row r="438" spans="1:9" s="16" customFormat="1" ht="18.75">
      <c r="A438" s="51"/>
      <c r="B438" s="51"/>
      <c r="C438" s="51"/>
      <c r="D438" s="52"/>
      <c r="E438" s="52"/>
      <c r="F438" s="52"/>
      <c r="G438" s="30" t="s">
        <v>59</v>
      </c>
      <c r="H438" s="53">
        <f>SUM(H424:H437)</f>
        <v>123080</v>
      </c>
      <c r="I438" s="117">
        <f>SUM(I424:I437)</f>
        <v>84000</v>
      </c>
    </row>
    <row r="439" spans="1:9" s="16" customFormat="1" ht="18.75">
      <c r="A439" s="28"/>
      <c r="B439" s="28"/>
      <c r="C439" s="29"/>
      <c r="D439" s="28"/>
      <c r="E439" s="28"/>
      <c r="F439" s="28"/>
      <c r="G439" s="29"/>
      <c r="H439" s="41"/>
      <c r="I439" s="28"/>
    </row>
    <row r="440" spans="1:9" s="16" customFormat="1" ht="18.75">
      <c r="A440" s="28"/>
      <c r="B440" s="28"/>
      <c r="C440" s="29"/>
      <c r="D440" s="28"/>
      <c r="E440" s="28"/>
      <c r="F440" s="28"/>
      <c r="G440" s="29"/>
      <c r="H440" s="41"/>
      <c r="I440" s="28"/>
    </row>
    <row r="441" spans="1:9" s="16" customFormat="1" ht="18.75">
      <c r="A441" s="28"/>
      <c r="B441" s="28"/>
      <c r="C441" s="29"/>
      <c r="D441" s="28"/>
      <c r="E441" s="28"/>
      <c r="F441" s="28"/>
      <c r="G441" s="29"/>
      <c r="H441" s="41"/>
      <c r="I441" s="28"/>
    </row>
    <row r="442" spans="1:9" s="16" customFormat="1" ht="19.5" thickBot="1">
      <c r="A442" s="4" t="s">
        <v>962</v>
      </c>
      <c r="B442" s="4"/>
      <c r="C442" s="4"/>
      <c r="D442" s="4"/>
      <c r="E442" s="4"/>
      <c r="F442" s="4"/>
      <c r="G442" s="4"/>
      <c r="H442" s="4"/>
      <c r="I442" s="28"/>
    </row>
    <row r="443" spans="1:9" s="16" customFormat="1" ht="19.5" thickBot="1">
      <c r="A443" s="6" t="s">
        <v>4</v>
      </c>
      <c r="B443" s="6" t="s">
        <v>5</v>
      </c>
      <c r="C443" s="6" t="s">
        <v>6</v>
      </c>
      <c r="D443" s="7" t="s">
        <v>7</v>
      </c>
      <c r="E443" s="6" t="s">
        <v>8</v>
      </c>
      <c r="F443" s="6" t="s">
        <v>9</v>
      </c>
      <c r="G443" s="7" t="s">
        <v>10</v>
      </c>
      <c r="H443" s="8" t="s">
        <v>11</v>
      </c>
      <c r="I443" s="8" t="s">
        <v>12</v>
      </c>
    </row>
    <row r="444" spans="1:9" s="16" customFormat="1" ht="18.75">
      <c r="A444" s="10">
        <v>1</v>
      </c>
      <c r="B444" s="34"/>
      <c r="C444" s="34" t="s">
        <v>287</v>
      </c>
      <c r="D444" s="111" t="s">
        <v>963</v>
      </c>
      <c r="E444" s="17" t="s">
        <v>964</v>
      </c>
      <c r="F444" s="17" t="s">
        <v>964</v>
      </c>
      <c r="G444" s="111" t="s">
        <v>965</v>
      </c>
      <c r="H444" s="14">
        <v>8000</v>
      </c>
      <c r="I444" s="14">
        <v>5000</v>
      </c>
    </row>
    <row r="445" spans="1:9" s="16" customFormat="1" ht="18.75">
      <c r="A445" s="10">
        <v>2</v>
      </c>
      <c r="B445" s="34"/>
      <c r="C445" s="34" t="s">
        <v>287</v>
      </c>
      <c r="D445" s="111" t="s">
        <v>966</v>
      </c>
      <c r="E445" s="17" t="s">
        <v>964</v>
      </c>
      <c r="F445" s="17" t="s">
        <v>964</v>
      </c>
      <c r="G445" s="111" t="s">
        <v>967</v>
      </c>
      <c r="H445" s="14">
        <v>8000</v>
      </c>
      <c r="I445" s="14">
        <v>5000</v>
      </c>
    </row>
    <row r="446" spans="1:9" s="16" customFormat="1" ht="18.75">
      <c r="A446" s="10">
        <v>3</v>
      </c>
      <c r="B446" s="34"/>
      <c r="C446" s="34" t="s">
        <v>287</v>
      </c>
      <c r="D446" s="111" t="s">
        <v>968</v>
      </c>
      <c r="E446" s="17" t="s">
        <v>964</v>
      </c>
      <c r="F446" s="17" t="s">
        <v>964</v>
      </c>
      <c r="G446" s="111" t="s">
        <v>969</v>
      </c>
      <c r="H446" s="14">
        <v>8000</v>
      </c>
      <c r="I446" s="14">
        <v>5000</v>
      </c>
    </row>
    <row r="447" spans="1:9" s="16" customFormat="1" ht="18.75">
      <c r="A447" s="10">
        <v>4</v>
      </c>
      <c r="B447" s="34"/>
      <c r="C447" s="34" t="s">
        <v>287</v>
      </c>
      <c r="D447" s="111" t="s">
        <v>970</v>
      </c>
      <c r="E447" s="17" t="s">
        <v>964</v>
      </c>
      <c r="F447" s="17" t="s">
        <v>964</v>
      </c>
      <c r="G447" s="111" t="s">
        <v>971</v>
      </c>
      <c r="H447" s="14">
        <v>8000</v>
      </c>
      <c r="I447" s="14">
        <v>5000</v>
      </c>
    </row>
    <row r="448" spans="1:9" s="16" customFormat="1" ht="18.75">
      <c r="A448" s="10">
        <v>5</v>
      </c>
      <c r="B448" s="34"/>
      <c r="C448" s="34" t="s">
        <v>287</v>
      </c>
      <c r="D448" s="111" t="s">
        <v>972</v>
      </c>
      <c r="E448" s="17" t="s">
        <v>964</v>
      </c>
      <c r="F448" s="17" t="s">
        <v>964</v>
      </c>
      <c r="G448" s="111" t="s">
        <v>973</v>
      </c>
      <c r="H448" s="14">
        <v>1500</v>
      </c>
      <c r="I448" s="14">
        <v>5000</v>
      </c>
    </row>
    <row r="449" spans="1:9" s="16" customFormat="1" ht="18.75">
      <c r="A449" s="10">
        <v>6</v>
      </c>
      <c r="B449" s="34"/>
      <c r="C449" s="34" t="s">
        <v>287</v>
      </c>
      <c r="D449" s="111" t="s">
        <v>974</v>
      </c>
      <c r="E449" s="17" t="s">
        <v>964</v>
      </c>
      <c r="F449" s="17" t="s">
        <v>964</v>
      </c>
      <c r="G449" s="111" t="s">
        <v>975</v>
      </c>
      <c r="H449" s="14">
        <v>8000</v>
      </c>
      <c r="I449" s="14">
        <v>5000</v>
      </c>
    </row>
    <row r="450" spans="1:9" s="16" customFormat="1" ht="18.75">
      <c r="A450" s="10">
        <v>7</v>
      </c>
      <c r="B450" s="34"/>
      <c r="C450" s="34" t="s">
        <v>287</v>
      </c>
      <c r="D450" s="111" t="s">
        <v>976</v>
      </c>
      <c r="E450" s="17" t="s">
        <v>964</v>
      </c>
      <c r="F450" s="17" t="s">
        <v>964</v>
      </c>
      <c r="G450" s="125" t="s">
        <v>977</v>
      </c>
      <c r="H450" s="14">
        <v>3300</v>
      </c>
      <c r="I450" s="14">
        <v>5000</v>
      </c>
    </row>
    <row r="451" spans="1:9" s="16" customFormat="1" ht="18.75">
      <c r="A451" s="10">
        <v>8</v>
      </c>
      <c r="B451" s="34"/>
      <c r="C451" s="34" t="s">
        <v>287</v>
      </c>
      <c r="D451" s="111" t="s">
        <v>978</v>
      </c>
      <c r="E451" s="17" t="s">
        <v>964</v>
      </c>
      <c r="F451" s="17" t="s">
        <v>964</v>
      </c>
      <c r="G451" s="111" t="s">
        <v>979</v>
      </c>
      <c r="H451" s="14">
        <v>8000</v>
      </c>
      <c r="I451" s="14">
        <v>5000</v>
      </c>
    </row>
    <row r="452" spans="1:9" s="16" customFormat="1" ht="18.75">
      <c r="A452" s="10">
        <v>11</v>
      </c>
      <c r="B452" s="34"/>
      <c r="C452" s="34" t="s">
        <v>287</v>
      </c>
      <c r="D452" s="111" t="s">
        <v>980</v>
      </c>
      <c r="E452" s="17" t="s">
        <v>964</v>
      </c>
      <c r="F452" s="17" t="s">
        <v>964</v>
      </c>
      <c r="G452" s="111" t="s">
        <v>981</v>
      </c>
      <c r="H452" s="14">
        <v>8000</v>
      </c>
      <c r="I452" s="14">
        <v>5000</v>
      </c>
    </row>
    <row r="453" spans="1:9" s="16" customFormat="1" ht="18.75">
      <c r="A453" s="10">
        <v>12</v>
      </c>
      <c r="B453" s="34"/>
      <c r="C453" s="34" t="s">
        <v>287</v>
      </c>
      <c r="D453" s="111" t="s">
        <v>982</v>
      </c>
      <c r="E453" s="17" t="s">
        <v>964</v>
      </c>
      <c r="F453" s="17" t="s">
        <v>964</v>
      </c>
      <c r="G453" s="111" t="s">
        <v>983</v>
      </c>
      <c r="H453" s="14">
        <v>8000</v>
      </c>
      <c r="I453" s="14">
        <v>5000</v>
      </c>
    </row>
    <row r="454" spans="1:9" s="16" customFormat="1" ht="18.75">
      <c r="A454" s="10">
        <v>13</v>
      </c>
      <c r="B454" s="10"/>
      <c r="C454" s="10" t="s">
        <v>287</v>
      </c>
      <c r="D454" s="111" t="s">
        <v>984</v>
      </c>
      <c r="E454" s="17" t="s">
        <v>964</v>
      </c>
      <c r="F454" s="17" t="s">
        <v>964</v>
      </c>
      <c r="G454" s="111" t="s">
        <v>985</v>
      </c>
      <c r="H454" s="14">
        <v>8000</v>
      </c>
      <c r="I454" s="14">
        <v>5000</v>
      </c>
    </row>
    <row r="455" spans="1:9" s="16" customFormat="1" ht="18.75">
      <c r="A455" s="51"/>
      <c r="B455" s="51"/>
      <c r="C455" s="51"/>
      <c r="D455" s="52"/>
      <c r="E455" s="52"/>
      <c r="F455" s="51"/>
      <c r="G455" s="30" t="s">
        <v>59</v>
      </c>
      <c r="H455" s="53">
        <f>SUM(H444:H454)</f>
        <v>76800</v>
      </c>
      <c r="I455" s="117">
        <f>SUM(I444:I454)</f>
        <v>55000</v>
      </c>
    </row>
    <row r="456" spans="1:9" s="16" customFormat="1" ht="13.5" customHeight="1">
      <c r="A456" s="56"/>
      <c r="B456" s="56"/>
      <c r="C456" s="56"/>
      <c r="D456" s="55"/>
      <c r="E456" s="55"/>
      <c r="F456" s="55"/>
      <c r="G456" s="56"/>
      <c r="H456" s="126"/>
      <c r="I456" s="28"/>
    </row>
    <row r="457" spans="1:9" s="16" customFormat="1" ht="19.5" thickBot="1">
      <c r="A457" s="79" t="s">
        <v>986</v>
      </c>
      <c r="B457" s="79"/>
      <c r="C457" s="79"/>
      <c r="D457" s="79"/>
      <c r="E457" s="79"/>
      <c r="F457" s="79"/>
      <c r="G457" s="79"/>
      <c r="H457" s="79"/>
      <c r="I457" s="28"/>
    </row>
    <row r="458" spans="1:9" s="16" customFormat="1" ht="19.5" thickBot="1">
      <c r="A458" s="6" t="s">
        <v>4</v>
      </c>
      <c r="B458" s="6" t="s">
        <v>5</v>
      </c>
      <c r="C458" s="6" t="s">
        <v>6</v>
      </c>
      <c r="D458" s="7" t="s">
        <v>7</v>
      </c>
      <c r="E458" s="6" t="s">
        <v>8</v>
      </c>
      <c r="F458" s="6" t="s">
        <v>9</v>
      </c>
      <c r="G458" s="7" t="s">
        <v>10</v>
      </c>
      <c r="H458" s="8" t="s">
        <v>11</v>
      </c>
      <c r="I458" s="8" t="s">
        <v>12</v>
      </c>
    </row>
    <row r="459" spans="1:9" s="16" customFormat="1" ht="18.75">
      <c r="A459" s="10">
        <v>1</v>
      </c>
      <c r="B459" s="34"/>
      <c r="C459" s="34" t="s">
        <v>31</v>
      </c>
      <c r="D459" s="111" t="s">
        <v>987</v>
      </c>
      <c r="E459" s="21" t="s">
        <v>988</v>
      </c>
      <c r="F459" s="21" t="s">
        <v>988</v>
      </c>
      <c r="G459" s="96" t="s">
        <v>989</v>
      </c>
      <c r="H459" s="14">
        <v>6000</v>
      </c>
      <c r="I459" s="14">
        <v>5029.83</v>
      </c>
    </row>
    <row r="460" spans="1:9" s="16" customFormat="1" ht="18.75">
      <c r="A460" s="10">
        <v>2</v>
      </c>
      <c r="B460" s="34"/>
      <c r="C460" s="34" t="s">
        <v>31</v>
      </c>
      <c r="D460" s="111" t="s">
        <v>990</v>
      </c>
      <c r="E460" s="21" t="s">
        <v>988</v>
      </c>
      <c r="F460" s="21" t="s">
        <v>988</v>
      </c>
      <c r="G460" s="96" t="s">
        <v>991</v>
      </c>
      <c r="H460" s="14">
        <v>6000</v>
      </c>
      <c r="I460" s="14">
        <v>5029.83</v>
      </c>
    </row>
    <row r="461" spans="1:9" s="16" customFormat="1" ht="18.75">
      <c r="A461" s="10">
        <v>3</v>
      </c>
      <c r="B461" s="34"/>
      <c r="C461" s="34" t="s">
        <v>31</v>
      </c>
      <c r="D461" s="111" t="s">
        <v>992</v>
      </c>
      <c r="E461" s="21" t="s">
        <v>988</v>
      </c>
      <c r="F461" s="21" t="s">
        <v>988</v>
      </c>
      <c r="G461" s="96" t="s">
        <v>993</v>
      </c>
      <c r="H461" s="14">
        <v>6000</v>
      </c>
      <c r="I461" s="14">
        <v>5029.83</v>
      </c>
    </row>
    <row r="462" spans="1:9" s="16" customFormat="1" ht="18.75">
      <c r="A462" s="10">
        <v>4</v>
      </c>
      <c r="B462" s="34"/>
      <c r="C462" s="34" t="s">
        <v>31</v>
      </c>
      <c r="D462" s="111" t="s">
        <v>994</v>
      </c>
      <c r="E462" s="21" t="s">
        <v>988</v>
      </c>
      <c r="F462" s="21" t="s">
        <v>988</v>
      </c>
      <c r="G462" s="96" t="s">
        <v>995</v>
      </c>
      <c r="H462" s="14">
        <v>3000</v>
      </c>
      <c r="I462" s="14">
        <v>5029.83</v>
      </c>
    </row>
    <row r="463" spans="1:9" s="16" customFormat="1" ht="18.75">
      <c r="A463" s="10">
        <v>5</v>
      </c>
      <c r="B463" s="34"/>
      <c r="C463" s="34" t="s">
        <v>31</v>
      </c>
      <c r="D463" s="111" t="s">
        <v>996</v>
      </c>
      <c r="E463" s="21" t="s">
        <v>988</v>
      </c>
      <c r="F463" s="21" t="s">
        <v>988</v>
      </c>
      <c r="G463" s="96" t="s">
        <v>997</v>
      </c>
      <c r="H463" s="14">
        <v>1300</v>
      </c>
      <c r="I463" s="14">
        <v>5029.83</v>
      </c>
    </row>
    <row r="464" spans="1:9" s="16" customFormat="1" ht="18.75">
      <c r="A464" s="10">
        <v>6</v>
      </c>
      <c r="B464" s="10"/>
      <c r="C464" s="10" t="s">
        <v>31</v>
      </c>
      <c r="D464" s="111" t="s">
        <v>998</v>
      </c>
      <c r="E464" s="21" t="s">
        <v>988</v>
      </c>
      <c r="F464" s="21" t="s">
        <v>988</v>
      </c>
      <c r="G464" s="96" t="s">
        <v>999</v>
      </c>
      <c r="H464" s="14">
        <v>6000</v>
      </c>
      <c r="I464" s="14">
        <v>5029.83</v>
      </c>
    </row>
    <row r="465" spans="1:9" s="16" customFormat="1" ht="18.75">
      <c r="A465" s="51"/>
      <c r="B465" s="51"/>
      <c r="C465" s="51"/>
      <c r="D465" s="52"/>
      <c r="E465" s="52"/>
      <c r="F465" s="52"/>
      <c r="G465" s="30" t="s">
        <v>59</v>
      </c>
      <c r="H465" s="53">
        <f>SUM(H459:H464)</f>
        <v>28300</v>
      </c>
      <c r="I465" s="117">
        <f>SUM(I459:I464)</f>
        <v>30178.980000000003</v>
      </c>
    </row>
    <row r="466" spans="1:9" s="16" customFormat="1" ht="18.75">
      <c r="A466" s="51"/>
      <c r="B466" s="51"/>
      <c r="C466" s="51"/>
      <c r="D466" s="52"/>
      <c r="E466" s="52"/>
      <c r="F466" s="52"/>
      <c r="G466" s="51"/>
      <c r="H466" s="95"/>
      <c r="I466" s="28"/>
    </row>
    <row r="467" spans="1:9" s="16" customFormat="1" ht="18.75">
      <c r="A467" s="51"/>
      <c r="B467" s="51"/>
      <c r="C467" s="51"/>
      <c r="D467" s="52"/>
      <c r="E467" s="52"/>
      <c r="F467" s="55"/>
      <c r="G467" s="30" t="s">
        <v>1000</v>
      </c>
      <c r="H467" s="53">
        <f>H15+H21+H26+H32+H36+H42+H48+H53+H75+H85+H93+H99+H111+H122+H130+H155+H183+H199+H219+H237+H300+H320+H332+H338+H357+H367+H388+H402+H373+H438+H455+H465+H420+1000+H245+H117</f>
        <v>2813886</v>
      </c>
      <c r="I467" s="127">
        <f>+I465+I455+I438+I420+I402+I388+I373+I367+I357+I338+I332+I320+I300+I245+I237+I219+I199+I183+I155+I130+I122+I117+I111+I99+I93+I85+I75+I53+I48+I42+I32+I21+I15+I36+8500</f>
        <v>3545605.98</v>
      </c>
    </row>
    <row r="468" spans="1:9" s="16" customFormat="1" ht="18.75">
      <c r="A468" s="128"/>
      <c r="B468" s="128"/>
      <c r="C468" s="56"/>
      <c r="D468" s="55"/>
      <c r="E468" s="55"/>
      <c r="F468" s="55"/>
      <c r="G468" s="30" t="s">
        <v>1001</v>
      </c>
      <c r="H468" s="44">
        <v>3545606</v>
      </c>
      <c r="I468" s="129">
        <v>3545606</v>
      </c>
    </row>
    <row r="469" spans="1:9" s="16" customFormat="1" ht="18.75">
      <c r="A469" s="128"/>
      <c r="B469" s="128"/>
      <c r="C469" s="56"/>
      <c r="D469" s="55"/>
      <c r="E469" s="55"/>
      <c r="F469" s="55"/>
      <c r="G469" s="43" t="s">
        <v>1002</v>
      </c>
      <c r="H469" s="41"/>
      <c r="I469" s="130">
        <f>+I468-I467</f>
        <v>2.0000000018626451E-2</v>
      </c>
    </row>
    <row r="470" spans="1:9" ht="13.5" customHeight="1">
      <c r="A470" s="128"/>
      <c r="B470" s="128"/>
      <c r="C470" s="56"/>
      <c r="D470" s="55"/>
      <c r="E470" s="55"/>
      <c r="F470" s="55"/>
      <c r="G470" s="43"/>
      <c r="H470" s="126"/>
      <c r="I470" s="131"/>
    </row>
    <row r="471" spans="1:9" ht="18.75">
      <c r="A471" s="132"/>
      <c r="B471" s="132"/>
      <c r="C471" s="133" t="s">
        <v>1003</v>
      </c>
      <c r="D471" s="132"/>
      <c r="E471" s="132"/>
      <c r="F471" s="43" t="s">
        <v>1004</v>
      </c>
      <c r="G471" s="28"/>
      <c r="H471" s="57"/>
      <c r="I471" s="28"/>
    </row>
    <row r="472" spans="1:9" ht="18.75">
      <c r="A472" s="128"/>
      <c r="B472" s="128"/>
      <c r="C472" s="128" t="s">
        <v>1005</v>
      </c>
      <c r="D472" s="134"/>
      <c r="E472" s="134"/>
      <c r="F472" s="56" t="s">
        <v>773</v>
      </c>
      <c r="G472" s="56"/>
      <c r="H472" s="135"/>
      <c r="I472" s="28"/>
    </row>
    <row r="473" spans="1:9" ht="18.75">
      <c r="A473" s="128"/>
      <c r="B473" s="128"/>
      <c r="C473" s="43" t="s">
        <v>1006</v>
      </c>
      <c r="D473" s="133"/>
      <c r="E473" s="133"/>
      <c r="F473" s="43" t="s">
        <v>227</v>
      </c>
      <c r="G473" s="43"/>
      <c r="H473" s="136">
        <f>H465+H455+H438+H402+H388</f>
        <v>439030</v>
      </c>
      <c r="I473" s="28"/>
    </row>
    <row r="474" spans="1:9" ht="13.5" customHeight="1">
      <c r="A474" s="56"/>
      <c r="B474" s="56"/>
      <c r="C474" s="56"/>
      <c r="D474" s="55"/>
      <c r="E474" s="55"/>
      <c r="F474" s="55"/>
      <c r="G474" s="56"/>
      <c r="H474" s="113"/>
      <c r="I474" s="131"/>
    </row>
  </sheetData>
  <mergeCells count="37">
    <mergeCell ref="A457:H457"/>
    <mergeCell ref="A369:I369"/>
    <mergeCell ref="A375:I375"/>
    <mergeCell ref="C390:H390"/>
    <mergeCell ref="C404:H404"/>
    <mergeCell ref="A422:H422"/>
    <mergeCell ref="A442:H442"/>
    <mergeCell ref="A247:H247"/>
    <mergeCell ref="A302:I302"/>
    <mergeCell ref="A322:I322"/>
    <mergeCell ref="A334:I334"/>
    <mergeCell ref="A340:I340"/>
    <mergeCell ref="A359:I359"/>
    <mergeCell ref="A137:H137"/>
    <mergeCell ref="A156:I156"/>
    <mergeCell ref="A185:I185"/>
    <mergeCell ref="A203:I203"/>
    <mergeCell ref="A221:I221"/>
    <mergeCell ref="A239:I239"/>
    <mergeCell ref="A87:I87"/>
    <mergeCell ref="A94:I94"/>
    <mergeCell ref="A100:I100"/>
    <mergeCell ref="A113:H113"/>
    <mergeCell ref="A119:H119"/>
    <mergeCell ref="A123:H123"/>
    <mergeCell ref="A33:I33"/>
    <mergeCell ref="A39:I39"/>
    <mergeCell ref="A43:I43"/>
    <mergeCell ref="A49:I49"/>
    <mergeCell ref="A55:I55"/>
    <mergeCell ref="A77:I77"/>
    <mergeCell ref="A1:I1"/>
    <mergeCell ref="A2:I2"/>
    <mergeCell ref="A3:I3"/>
    <mergeCell ref="A4:I4"/>
    <mergeCell ref="A16:I16"/>
    <mergeCell ref="A27:I27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INCENTIVO IPE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2017-05-22T14:28:25Z</dcterms:modified>
</cp:coreProperties>
</file>